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4FormatoXIX_Servicios_que_Ofrece\"/>
    </mc:Choice>
  </mc:AlternateContent>
  <bookViews>
    <workbookView xWindow="0" yWindow="0" windowWidth="28800" windowHeight="13020"/>
  </bookViews>
  <sheets>
    <sheet name="Archivo Municipal" sheetId="1" r:id="rId1"/>
    <sheet name="DIF" sheetId="3" r:id="rId2"/>
    <sheet name="Secretaria" sheetId="4" r:id="rId3"/>
  </sheets>
  <externalReferences>
    <externalReference r:id="rId4"/>
    <externalReference r:id="rId5"/>
    <externalReference r:id="rId6"/>
  </externalReferences>
  <definedNames>
    <definedName name="hidden_Tabla_2398921">[1]hidden_Tabla_2398921!$A$1:$A$26</definedName>
    <definedName name="hidden_Tabla_2398922">[1]hidden_Tabla_2398922!$A$1:$A$41</definedName>
    <definedName name="hidden1">[2]hidden1!$A$1:$A$2</definedName>
    <definedName name="_xlnm.Print_Titles" localSheetId="0">'Archivo Municipal'!$1:$6</definedName>
    <definedName name="_xlnm.Print_Titles" localSheetId="1">DIF!$1:$6</definedName>
    <definedName name="_xlnm.Print_Titles" localSheetId="2">Secretaria!$1:$5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5" i="3" l="1"/>
  <c r="AV65" i="3"/>
  <c r="AU65" i="3"/>
  <c r="AT65" i="3"/>
  <c r="AS65" i="3"/>
  <c r="AR65" i="3"/>
  <c r="AQ65" i="3"/>
  <c r="AP65" i="3"/>
  <c r="AO65" i="3"/>
  <c r="AN65" i="3"/>
  <c r="AM65" i="3"/>
  <c r="AL65" i="3"/>
  <c r="AK65" i="3"/>
  <c r="AJ65" i="3"/>
  <c r="AI65" i="3"/>
  <c r="AH65" i="3"/>
  <c r="AD65" i="3"/>
  <c r="Z65" i="3"/>
  <c r="Y65" i="3"/>
  <c r="X65" i="3"/>
  <c r="W65" i="3"/>
  <c r="V65" i="3"/>
  <c r="U65" i="3"/>
  <c r="T65" i="3"/>
  <c r="S65" i="3"/>
  <c r="R65" i="3"/>
  <c r="Q65" i="3"/>
  <c r="P65" i="3"/>
  <c r="O65" i="3"/>
  <c r="N65" i="3"/>
  <c r="M65" i="3"/>
  <c r="L65" i="3"/>
  <c r="K65" i="3"/>
  <c r="AW64" i="3"/>
  <c r="AV64" i="3"/>
  <c r="AU64" i="3"/>
  <c r="AT64" i="3"/>
  <c r="AS64" i="3"/>
  <c r="AR64" i="3"/>
  <c r="AQ64" i="3"/>
  <c r="AP64" i="3"/>
  <c r="AO64" i="3"/>
  <c r="AN64" i="3"/>
  <c r="AM64" i="3"/>
  <c r="AL64" i="3"/>
  <c r="AK64" i="3"/>
  <c r="AJ64" i="3"/>
  <c r="AI64" i="3"/>
  <c r="AH64" i="3"/>
  <c r="AD64" i="3"/>
  <c r="Z64" i="3"/>
  <c r="Y64" i="3"/>
  <c r="X64" i="3"/>
  <c r="W64" i="3"/>
  <c r="V64" i="3"/>
  <c r="U64" i="3"/>
  <c r="T64" i="3"/>
  <c r="S64" i="3"/>
  <c r="R64" i="3"/>
  <c r="Q64" i="3"/>
  <c r="P64" i="3"/>
  <c r="O64" i="3"/>
  <c r="N64" i="3"/>
  <c r="M64" i="3"/>
  <c r="L64" i="3"/>
  <c r="K64" i="3"/>
  <c r="AW63" i="3"/>
  <c r="AV63" i="3"/>
  <c r="AU63" i="3"/>
  <c r="AT63" i="3"/>
  <c r="AS63" i="3"/>
  <c r="AR63" i="3"/>
  <c r="AQ63" i="3"/>
  <c r="AP63" i="3"/>
  <c r="AO63" i="3"/>
  <c r="AN63" i="3"/>
  <c r="AM63" i="3"/>
  <c r="AL63" i="3"/>
  <c r="AK63" i="3"/>
  <c r="AJ63" i="3"/>
  <c r="AI63" i="3"/>
  <c r="AH63" i="3"/>
  <c r="AD63" i="3"/>
  <c r="Z63" i="3"/>
  <c r="Y63" i="3"/>
  <c r="X63" i="3"/>
  <c r="W63" i="3"/>
  <c r="V63" i="3"/>
  <c r="U63" i="3"/>
  <c r="T63" i="3"/>
  <c r="S63" i="3"/>
  <c r="R63" i="3"/>
  <c r="Q63" i="3"/>
  <c r="P63" i="3"/>
  <c r="O63" i="3"/>
  <c r="N63" i="3"/>
  <c r="M63" i="3"/>
  <c r="L63" i="3"/>
  <c r="K63" i="3"/>
  <c r="AW62" i="3"/>
  <c r="AV62" i="3"/>
  <c r="AU62" i="3"/>
  <c r="AT62" i="3"/>
  <c r="AS62" i="3"/>
  <c r="AR62" i="3"/>
  <c r="AQ62" i="3"/>
  <c r="AP62" i="3"/>
  <c r="AO62" i="3"/>
  <c r="AN62" i="3"/>
  <c r="AM62" i="3"/>
  <c r="AL62" i="3"/>
  <c r="AK62" i="3"/>
  <c r="AJ62" i="3"/>
  <c r="AI62" i="3"/>
  <c r="AH62" i="3"/>
  <c r="AD62" i="3"/>
  <c r="Z62" i="3"/>
  <c r="Y62" i="3"/>
  <c r="X62" i="3"/>
  <c r="W62" i="3"/>
  <c r="V62" i="3"/>
  <c r="U62" i="3"/>
  <c r="T62" i="3"/>
  <c r="S62" i="3"/>
  <c r="R62" i="3"/>
  <c r="Q62" i="3"/>
  <c r="P62" i="3"/>
  <c r="O62" i="3"/>
  <c r="N62" i="3"/>
  <c r="M62" i="3"/>
  <c r="L62" i="3"/>
  <c r="K62" i="3"/>
  <c r="AW61" i="3"/>
  <c r="AV61" i="3"/>
  <c r="AU61" i="3"/>
  <c r="AT61" i="3"/>
  <c r="AS61" i="3"/>
  <c r="AR61" i="3"/>
  <c r="AQ61" i="3"/>
  <c r="AP61" i="3"/>
  <c r="AO61" i="3"/>
  <c r="AN61" i="3"/>
  <c r="AM61" i="3"/>
  <c r="AL61" i="3"/>
  <c r="AK61" i="3"/>
  <c r="AJ61" i="3"/>
  <c r="AI61" i="3"/>
  <c r="AH61" i="3"/>
  <c r="AD61" i="3"/>
  <c r="Z61" i="3"/>
  <c r="Y61" i="3"/>
  <c r="X61" i="3"/>
  <c r="W61" i="3"/>
  <c r="V61" i="3"/>
  <c r="U61" i="3"/>
  <c r="T61" i="3"/>
  <c r="S61" i="3"/>
  <c r="R61" i="3"/>
  <c r="Q61" i="3"/>
  <c r="P61" i="3"/>
  <c r="O61" i="3"/>
  <c r="N61" i="3"/>
  <c r="M61" i="3"/>
  <c r="L61" i="3"/>
  <c r="K61" i="3"/>
  <c r="AW60" i="3"/>
  <c r="AV60" i="3"/>
  <c r="AU60" i="3"/>
  <c r="AT60" i="3"/>
  <c r="AS60" i="3"/>
  <c r="AR60" i="3"/>
  <c r="AQ60" i="3"/>
  <c r="AP60" i="3"/>
  <c r="AO60" i="3"/>
  <c r="AN60" i="3"/>
  <c r="AM60" i="3"/>
  <c r="AL60" i="3"/>
  <c r="AK60" i="3"/>
  <c r="AJ60" i="3"/>
  <c r="AI60" i="3"/>
  <c r="AH60" i="3"/>
  <c r="AD60" i="3"/>
  <c r="Z60" i="3"/>
  <c r="Y60" i="3"/>
  <c r="X60" i="3"/>
  <c r="W60" i="3"/>
  <c r="V60" i="3"/>
  <c r="U60" i="3"/>
  <c r="T60" i="3"/>
  <c r="S60" i="3"/>
  <c r="R60" i="3"/>
  <c r="Q60" i="3"/>
  <c r="P60" i="3"/>
  <c r="O60" i="3"/>
  <c r="N60" i="3"/>
  <c r="M60" i="3"/>
  <c r="L60" i="3"/>
  <c r="K60" i="3"/>
  <c r="AW59" i="3"/>
  <c r="AV59" i="3"/>
  <c r="AU59" i="3"/>
  <c r="AT59" i="3"/>
  <c r="AS59" i="3"/>
  <c r="AR59" i="3"/>
  <c r="AQ59" i="3"/>
  <c r="AP59" i="3"/>
  <c r="AO59" i="3"/>
  <c r="AN59" i="3"/>
  <c r="AM59" i="3"/>
  <c r="AL59" i="3"/>
  <c r="AK59" i="3"/>
  <c r="AJ59" i="3"/>
  <c r="AI59" i="3"/>
  <c r="AH59" i="3"/>
  <c r="AD59" i="3"/>
  <c r="Z59" i="3"/>
  <c r="Y59" i="3"/>
  <c r="X59" i="3"/>
  <c r="W59" i="3"/>
  <c r="V59" i="3"/>
  <c r="U59" i="3"/>
  <c r="T59" i="3"/>
  <c r="S59" i="3"/>
  <c r="R59" i="3"/>
  <c r="Q59" i="3"/>
  <c r="P59" i="3"/>
  <c r="O59" i="3"/>
  <c r="N59" i="3"/>
  <c r="M59" i="3"/>
  <c r="L59" i="3"/>
  <c r="K59" i="3"/>
  <c r="AW58" i="3"/>
  <c r="AV58" i="3"/>
  <c r="AU58" i="3"/>
  <c r="AT58" i="3"/>
  <c r="AS58" i="3"/>
  <c r="AR58" i="3"/>
  <c r="AQ58" i="3"/>
  <c r="AP58" i="3"/>
  <c r="AO58" i="3"/>
  <c r="AN58" i="3"/>
  <c r="AM58" i="3"/>
  <c r="AL58" i="3"/>
  <c r="AK58" i="3"/>
  <c r="AJ58" i="3"/>
  <c r="AI58" i="3"/>
  <c r="AH58" i="3"/>
  <c r="AD58" i="3"/>
  <c r="Z58" i="3"/>
  <c r="Y58" i="3"/>
  <c r="X58" i="3"/>
  <c r="W58" i="3"/>
  <c r="V58" i="3"/>
  <c r="U58" i="3"/>
  <c r="T58" i="3"/>
  <c r="S58" i="3"/>
  <c r="R58" i="3"/>
  <c r="Q58" i="3"/>
  <c r="P58" i="3"/>
  <c r="O58" i="3"/>
  <c r="N58" i="3"/>
  <c r="M58" i="3"/>
  <c r="L58" i="3"/>
  <c r="K58" i="3"/>
  <c r="AW57" i="3"/>
  <c r="AV57" i="3"/>
  <c r="AU57" i="3"/>
  <c r="AT57" i="3"/>
  <c r="AS57" i="3"/>
  <c r="AR57" i="3"/>
  <c r="AQ57" i="3"/>
  <c r="AP57" i="3"/>
  <c r="AO57" i="3"/>
  <c r="AN57" i="3"/>
  <c r="AM57" i="3"/>
  <c r="AL57" i="3"/>
  <c r="AK57" i="3"/>
  <c r="AJ57" i="3"/>
  <c r="AI57" i="3"/>
  <c r="AH57" i="3"/>
  <c r="AD57" i="3"/>
  <c r="Z57" i="3"/>
  <c r="Y57" i="3"/>
  <c r="X57" i="3"/>
  <c r="W57" i="3"/>
  <c r="V57" i="3"/>
  <c r="U57" i="3"/>
  <c r="T57" i="3"/>
  <c r="S57" i="3"/>
  <c r="R57" i="3"/>
  <c r="Q57" i="3"/>
  <c r="P57" i="3"/>
  <c r="O57" i="3"/>
  <c r="N57" i="3"/>
  <c r="M57" i="3"/>
  <c r="L57" i="3"/>
  <c r="K57" i="3"/>
  <c r="AW56" i="3"/>
  <c r="AV56" i="3"/>
  <c r="AU56" i="3"/>
  <c r="AT56" i="3"/>
  <c r="AS56" i="3"/>
  <c r="AR56" i="3"/>
  <c r="AQ56" i="3"/>
  <c r="AP56" i="3"/>
  <c r="AO56" i="3"/>
  <c r="AN56" i="3"/>
  <c r="AM56" i="3"/>
  <c r="AL56" i="3"/>
  <c r="AK56" i="3"/>
  <c r="AJ56" i="3"/>
  <c r="AI56" i="3"/>
  <c r="AH56" i="3"/>
  <c r="AD56" i="3"/>
  <c r="Z56" i="3"/>
  <c r="Y56" i="3"/>
  <c r="X56" i="3"/>
  <c r="W56" i="3"/>
  <c r="V56" i="3"/>
  <c r="U56" i="3"/>
  <c r="T56" i="3"/>
  <c r="S56" i="3"/>
  <c r="R56" i="3"/>
  <c r="Q56" i="3"/>
  <c r="P56" i="3"/>
  <c r="O56" i="3"/>
  <c r="N56" i="3"/>
  <c r="M56" i="3"/>
  <c r="L56" i="3"/>
  <c r="K56" i="3"/>
  <c r="AW55" i="3"/>
  <c r="AV55" i="3"/>
  <c r="AU55" i="3"/>
  <c r="AT55" i="3"/>
  <c r="AS55" i="3"/>
  <c r="AR55" i="3"/>
  <c r="AQ55" i="3"/>
  <c r="AP55" i="3"/>
  <c r="AO55" i="3"/>
  <c r="AN55" i="3"/>
  <c r="AM55" i="3"/>
  <c r="AL55" i="3"/>
  <c r="AK55" i="3"/>
  <c r="AJ55" i="3"/>
  <c r="AI55" i="3"/>
  <c r="AH55" i="3"/>
  <c r="AD55" i="3"/>
  <c r="Z55" i="3"/>
  <c r="Y55" i="3"/>
  <c r="X55" i="3"/>
  <c r="W55" i="3"/>
  <c r="V55" i="3"/>
  <c r="U55" i="3"/>
  <c r="T55" i="3"/>
  <c r="S55" i="3"/>
  <c r="R55" i="3"/>
  <c r="Q55" i="3"/>
  <c r="P55" i="3"/>
  <c r="O55" i="3"/>
  <c r="N55" i="3"/>
  <c r="M55" i="3"/>
  <c r="L55" i="3"/>
  <c r="K55" i="3"/>
  <c r="AW54" i="3"/>
  <c r="AV54" i="3"/>
  <c r="AU54" i="3"/>
  <c r="AT54" i="3"/>
  <c r="AS54" i="3"/>
  <c r="AR54" i="3"/>
  <c r="AQ54" i="3"/>
  <c r="AP54" i="3"/>
  <c r="AO54" i="3"/>
  <c r="AN54" i="3"/>
  <c r="AM54" i="3"/>
  <c r="AL54" i="3"/>
  <c r="AK54" i="3"/>
  <c r="AJ54" i="3"/>
  <c r="AI54" i="3"/>
  <c r="AH54" i="3"/>
  <c r="AD54" i="3"/>
  <c r="Z54" i="3"/>
  <c r="Y54" i="3"/>
  <c r="X54" i="3"/>
  <c r="W54" i="3"/>
  <c r="V54" i="3"/>
  <c r="U54" i="3"/>
  <c r="T54" i="3"/>
  <c r="S54" i="3"/>
  <c r="R54" i="3"/>
  <c r="Q54" i="3"/>
  <c r="P54" i="3"/>
  <c r="O54" i="3"/>
  <c r="N54" i="3"/>
  <c r="M54" i="3"/>
  <c r="L54" i="3"/>
  <c r="K54" i="3"/>
  <c r="AW53" i="3"/>
  <c r="AV53" i="3"/>
  <c r="AU53" i="3"/>
  <c r="AT53" i="3"/>
  <c r="AS53" i="3"/>
  <c r="AR53" i="3"/>
  <c r="AQ53" i="3"/>
  <c r="AP53" i="3"/>
  <c r="AO53" i="3"/>
  <c r="AN53" i="3"/>
  <c r="AM53" i="3"/>
  <c r="AL53" i="3"/>
  <c r="AK53" i="3"/>
  <c r="AJ53" i="3"/>
  <c r="AI53" i="3"/>
  <c r="AH53" i="3"/>
  <c r="AD53" i="3"/>
  <c r="Z53" i="3"/>
  <c r="Y53" i="3"/>
  <c r="X53" i="3"/>
  <c r="W53" i="3"/>
  <c r="V53" i="3"/>
  <c r="U53" i="3"/>
  <c r="T53" i="3"/>
  <c r="S53" i="3"/>
  <c r="R53" i="3"/>
  <c r="Q53" i="3"/>
  <c r="P53" i="3"/>
  <c r="O53" i="3"/>
  <c r="N53" i="3"/>
  <c r="M53" i="3"/>
  <c r="L53" i="3"/>
  <c r="K53" i="3"/>
  <c r="AW52" i="3"/>
  <c r="AV52" i="3"/>
  <c r="AU52" i="3"/>
  <c r="AT52" i="3"/>
  <c r="AS52" i="3"/>
  <c r="AR52" i="3"/>
  <c r="AQ52" i="3"/>
  <c r="AP52" i="3"/>
  <c r="AO52" i="3"/>
  <c r="AN52" i="3"/>
  <c r="AM52" i="3"/>
  <c r="AL52" i="3"/>
  <c r="AK52" i="3"/>
  <c r="AJ52" i="3"/>
  <c r="AI52" i="3"/>
  <c r="AH52" i="3"/>
  <c r="AD52" i="3"/>
  <c r="Z52" i="3"/>
  <c r="Y52" i="3"/>
  <c r="X52" i="3"/>
  <c r="W52" i="3"/>
  <c r="V52" i="3"/>
  <c r="U52" i="3"/>
  <c r="T52" i="3"/>
  <c r="S52" i="3"/>
  <c r="R52" i="3"/>
  <c r="Q52" i="3"/>
  <c r="P52" i="3"/>
  <c r="O52" i="3"/>
  <c r="N52" i="3"/>
  <c r="M52" i="3"/>
  <c r="L52" i="3"/>
  <c r="K52" i="3"/>
  <c r="AW51" i="3"/>
  <c r="AV51" i="3"/>
  <c r="AU51" i="3"/>
  <c r="AT51" i="3"/>
  <c r="AS51" i="3"/>
  <c r="AR51" i="3"/>
  <c r="AQ51" i="3"/>
  <c r="AP51" i="3"/>
  <c r="AO51" i="3"/>
  <c r="AN51" i="3"/>
  <c r="AM51" i="3"/>
  <c r="AL51" i="3"/>
  <c r="AK51" i="3"/>
  <c r="AJ51" i="3"/>
  <c r="AI51" i="3"/>
  <c r="AH51" i="3"/>
  <c r="AD51" i="3"/>
  <c r="Z51" i="3"/>
  <c r="Y51" i="3"/>
  <c r="X51" i="3"/>
  <c r="W51" i="3"/>
  <c r="V51" i="3"/>
  <c r="U51" i="3"/>
  <c r="T51" i="3"/>
  <c r="S51" i="3"/>
  <c r="R51" i="3"/>
  <c r="Q51" i="3"/>
  <c r="P51" i="3"/>
  <c r="O51" i="3"/>
  <c r="N51" i="3"/>
  <c r="M51" i="3"/>
  <c r="L51" i="3"/>
  <c r="K51" i="3"/>
  <c r="AW50" i="3"/>
  <c r="AV50" i="3"/>
  <c r="AU50" i="3"/>
  <c r="AT50" i="3"/>
  <c r="AS50" i="3"/>
  <c r="AR50" i="3"/>
  <c r="AQ50" i="3"/>
  <c r="AP50" i="3"/>
  <c r="AO50" i="3"/>
  <c r="AN50" i="3"/>
  <c r="AM50" i="3"/>
  <c r="AL50" i="3"/>
  <c r="AK50" i="3"/>
  <c r="AJ50" i="3"/>
  <c r="AI50" i="3"/>
  <c r="AH50" i="3"/>
  <c r="AD50" i="3"/>
  <c r="Z50" i="3"/>
  <c r="Y50" i="3"/>
  <c r="X50" i="3"/>
  <c r="W50" i="3"/>
  <c r="V50" i="3"/>
  <c r="U50" i="3"/>
  <c r="T50" i="3"/>
  <c r="S50" i="3"/>
  <c r="R50" i="3"/>
  <c r="Q50" i="3"/>
  <c r="P50" i="3"/>
  <c r="O50" i="3"/>
  <c r="N50" i="3"/>
  <c r="M50" i="3"/>
  <c r="L50" i="3"/>
  <c r="K50" i="3"/>
  <c r="AW49" i="3"/>
  <c r="AV49" i="3"/>
  <c r="AU49" i="3"/>
  <c r="AT49" i="3"/>
  <c r="AS49" i="3"/>
  <c r="AR49" i="3"/>
  <c r="AQ49" i="3"/>
  <c r="AP49" i="3"/>
  <c r="AO49" i="3"/>
  <c r="AN49" i="3"/>
  <c r="AM49" i="3"/>
  <c r="AL49" i="3"/>
  <c r="AK49" i="3"/>
  <c r="AJ49" i="3"/>
  <c r="AI49" i="3"/>
  <c r="AH49" i="3"/>
  <c r="AD49" i="3"/>
  <c r="Z49" i="3"/>
  <c r="Y49" i="3"/>
  <c r="X49" i="3"/>
  <c r="W49" i="3"/>
  <c r="V49" i="3"/>
  <c r="U49" i="3"/>
  <c r="T49" i="3"/>
  <c r="S49" i="3"/>
  <c r="R49" i="3"/>
  <c r="Q49" i="3"/>
  <c r="P49" i="3"/>
  <c r="O49" i="3"/>
  <c r="N49" i="3"/>
  <c r="M49" i="3"/>
  <c r="L49" i="3"/>
  <c r="K49" i="3"/>
  <c r="AW48" i="3"/>
  <c r="AV48" i="3"/>
  <c r="AU48" i="3"/>
  <c r="AT48" i="3"/>
  <c r="AS48" i="3"/>
  <c r="AR48" i="3"/>
  <c r="AQ48" i="3"/>
  <c r="AP48" i="3"/>
  <c r="AO48" i="3"/>
  <c r="AN48" i="3"/>
  <c r="AM48" i="3"/>
  <c r="AL48" i="3"/>
  <c r="AK48" i="3"/>
  <c r="AJ48" i="3"/>
  <c r="AI48" i="3"/>
  <c r="AH48" i="3"/>
  <c r="AD48" i="3"/>
  <c r="Z48" i="3"/>
  <c r="Y48" i="3"/>
  <c r="X48" i="3"/>
  <c r="W48" i="3"/>
  <c r="V48" i="3"/>
  <c r="U48" i="3"/>
  <c r="T48" i="3"/>
  <c r="S48" i="3"/>
  <c r="R48" i="3"/>
  <c r="Q48" i="3"/>
  <c r="P48" i="3"/>
  <c r="O48" i="3"/>
  <c r="N48" i="3"/>
  <c r="M48" i="3"/>
  <c r="L48" i="3"/>
  <c r="K48" i="3"/>
  <c r="AW47" i="3"/>
  <c r="AV47" i="3"/>
  <c r="AU47" i="3"/>
  <c r="AT47" i="3"/>
  <c r="AS47" i="3"/>
  <c r="AR47" i="3"/>
  <c r="AQ47" i="3"/>
  <c r="AP47" i="3"/>
  <c r="AO47" i="3"/>
  <c r="AN47" i="3"/>
  <c r="AM47" i="3"/>
  <c r="AL47" i="3"/>
  <c r="AK47" i="3"/>
  <c r="AJ47" i="3"/>
  <c r="AI47" i="3"/>
  <c r="AH47" i="3"/>
  <c r="AD47" i="3"/>
  <c r="Z47" i="3"/>
  <c r="Y47" i="3"/>
  <c r="X47" i="3"/>
  <c r="W47" i="3"/>
  <c r="V47" i="3"/>
  <c r="U47" i="3"/>
  <c r="T47" i="3"/>
  <c r="S47" i="3"/>
  <c r="R47" i="3"/>
  <c r="Q47" i="3"/>
  <c r="P47" i="3"/>
  <c r="O47" i="3"/>
  <c r="N47" i="3"/>
  <c r="M47" i="3"/>
  <c r="L47" i="3"/>
  <c r="K47" i="3"/>
  <c r="AW46" i="3"/>
  <c r="AV46" i="3"/>
  <c r="AU46" i="3"/>
  <c r="AT46" i="3"/>
  <c r="AS46" i="3"/>
  <c r="AR46" i="3"/>
  <c r="AQ46" i="3"/>
  <c r="AP46" i="3"/>
  <c r="AO46" i="3"/>
  <c r="AN46" i="3"/>
  <c r="AM46" i="3"/>
  <c r="AL46" i="3"/>
  <c r="AK46" i="3"/>
  <c r="AJ46" i="3"/>
  <c r="AI46" i="3"/>
  <c r="AH46" i="3"/>
  <c r="AD46" i="3"/>
  <c r="Z46" i="3"/>
  <c r="Y46" i="3"/>
  <c r="X46" i="3"/>
  <c r="W46" i="3"/>
  <c r="V46" i="3"/>
  <c r="U46" i="3"/>
  <c r="T46" i="3"/>
  <c r="S46" i="3"/>
  <c r="R46" i="3"/>
  <c r="Q46" i="3"/>
  <c r="P46" i="3"/>
  <c r="O46" i="3"/>
  <c r="N46" i="3"/>
  <c r="M46" i="3"/>
  <c r="L46" i="3"/>
  <c r="K46" i="3"/>
  <c r="AW45" i="3"/>
  <c r="AV45" i="3"/>
  <c r="AU45" i="3"/>
  <c r="AT45" i="3"/>
  <c r="AS45" i="3"/>
  <c r="AR45" i="3"/>
  <c r="AQ45" i="3"/>
  <c r="AP45" i="3"/>
  <c r="AO45" i="3"/>
  <c r="AN45" i="3"/>
  <c r="AM45" i="3"/>
  <c r="AL45" i="3"/>
  <c r="AK45" i="3"/>
  <c r="AJ45" i="3"/>
  <c r="AI45" i="3"/>
  <c r="AH45" i="3"/>
  <c r="AD45" i="3"/>
  <c r="Z45" i="3"/>
  <c r="Y45" i="3"/>
  <c r="X45" i="3"/>
  <c r="W45" i="3"/>
  <c r="V45" i="3"/>
  <c r="U45" i="3"/>
  <c r="T45" i="3"/>
  <c r="S45" i="3"/>
  <c r="R45" i="3"/>
  <c r="Q45" i="3"/>
  <c r="P45" i="3"/>
  <c r="O45" i="3"/>
  <c r="N45" i="3"/>
  <c r="M45" i="3"/>
  <c r="L45" i="3"/>
  <c r="K45" i="3"/>
  <c r="AW44" i="3"/>
  <c r="AV44" i="3"/>
  <c r="AU44" i="3"/>
  <c r="AT44" i="3"/>
  <c r="AS44" i="3"/>
  <c r="AR44" i="3"/>
  <c r="AQ44" i="3"/>
  <c r="AP44" i="3"/>
  <c r="AO44" i="3"/>
  <c r="AN44" i="3"/>
  <c r="AM44" i="3"/>
  <c r="AL44" i="3"/>
  <c r="AK44" i="3"/>
  <c r="AJ44" i="3"/>
  <c r="AI44" i="3"/>
  <c r="AH44" i="3"/>
  <c r="AD44" i="3"/>
  <c r="Z44" i="3"/>
  <c r="Y44" i="3"/>
  <c r="X44" i="3"/>
  <c r="W44" i="3"/>
  <c r="V44" i="3"/>
  <c r="U44" i="3"/>
  <c r="T44" i="3"/>
  <c r="S44" i="3"/>
  <c r="R44" i="3"/>
  <c r="Q44" i="3"/>
  <c r="P44" i="3"/>
  <c r="O44" i="3"/>
  <c r="N44" i="3"/>
  <c r="M44" i="3"/>
  <c r="L44" i="3"/>
  <c r="K44" i="3"/>
  <c r="AW43" i="3"/>
  <c r="AV43" i="3"/>
  <c r="AU43" i="3"/>
  <c r="AT43" i="3"/>
  <c r="AS43" i="3"/>
  <c r="AR43" i="3"/>
  <c r="AQ43" i="3"/>
  <c r="AP43" i="3"/>
  <c r="AO43" i="3"/>
  <c r="AN43" i="3"/>
  <c r="AM43" i="3"/>
  <c r="AL43" i="3"/>
  <c r="AK43" i="3"/>
  <c r="AJ43" i="3"/>
  <c r="AI43" i="3"/>
  <c r="AH43" i="3"/>
  <c r="AD43" i="3"/>
  <c r="Z43" i="3"/>
  <c r="Y43" i="3"/>
  <c r="X43" i="3"/>
  <c r="W43" i="3"/>
  <c r="V43" i="3"/>
  <c r="U43" i="3"/>
  <c r="T43" i="3"/>
  <c r="S43" i="3"/>
  <c r="R43" i="3"/>
  <c r="Q43" i="3"/>
  <c r="P43" i="3"/>
  <c r="O43" i="3"/>
  <c r="N43" i="3"/>
  <c r="M43" i="3"/>
  <c r="L43" i="3"/>
  <c r="K43" i="3"/>
  <c r="AW42" i="3"/>
  <c r="AV42" i="3"/>
  <c r="AU42" i="3"/>
  <c r="AT42" i="3"/>
  <c r="AS42" i="3"/>
  <c r="AR42" i="3"/>
  <c r="AQ42" i="3"/>
  <c r="AP42" i="3"/>
  <c r="AO42" i="3"/>
  <c r="AN42" i="3"/>
  <c r="AM42" i="3"/>
  <c r="AL42" i="3"/>
  <c r="AK42" i="3"/>
  <c r="AJ42" i="3"/>
  <c r="AI42" i="3"/>
  <c r="AH42" i="3"/>
  <c r="AD42" i="3"/>
  <c r="Z42" i="3"/>
  <c r="Y42" i="3"/>
  <c r="X42" i="3"/>
  <c r="W42" i="3"/>
  <c r="V42" i="3"/>
  <c r="U42" i="3"/>
  <c r="T42" i="3"/>
  <c r="S42" i="3"/>
  <c r="R42" i="3"/>
  <c r="Q42" i="3"/>
  <c r="P42" i="3"/>
  <c r="O42" i="3"/>
  <c r="N42" i="3"/>
  <c r="M42" i="3"/>
  <c r="L42" i="3"/>
  <c r="K42" i="3"/>
  <c r="AW41" i="3"/>
  <c r="AV41" i="3"/>
  <c r="AU41" i="3"/>
  <c r="AT41" i="3"/>
  <c r="AS41" i="3"/>
  <c r="AR41" i="3"/>
  <c r="AQ41" i="3"/>
  <c r="AP41" i="3"/>
  <c r="AO41" i="3"/>
  <c r="AN41" i="3"/>
  <c r="AM41" i="3"/>
  <c r="AL41" i="3"/>
  <c r="AK41" i="3"/>
  <c r="AJ41" i="3"/>
  <c r="AI41" i="3"/>
  <c r="AH41" i="3"/>
  <c r="AD41" i="3"/>
  <c r="Z41" i="3"/>
  <c r="Y41" i="3"/>
  <c r="X41" i="3"/>
  <c r="W41" i="3"/>
  <c r="V41" i="3"/>
  <c r="U41" i="3"/>
  <c r="T41" i="3"/>
  <c r="S41" i="3"/>
  <c r="R41" i="3"/>
  <c r="Q41" i="3"/>
  <c r="P41" i="3"/>
  <c r="O41" i="3"/>
  <c r="N41" i="3"/>
  <c r="M41" i="3"/>
  <c r="L41" i="3"/>
  <c r="K41" i="3"/>
  <c r="AW40" i="3"/>
  <c r="AV40" i="3"/>
  <c r="AU40" i="3"/>
  <c r="AT40" i="3"/>
  <c r="AS40" i="3"/>
  <c r="AR40" i="3"/>
  <c r="AQ40" i="3"/>
  <c r="AP40" i="3"/>
  <c r="AO40" i="3"/>
  <c r="AN40" i="3"/>
  <c r="AM40" i="3"/>
  <c r="AL40" i="3"/>
  <c r="AK40" i="3"/>
  <c r="AJ40" i="3"/>
  <c r="AI40" i="3"/>
  <c r="AH40" i="3"/>
  <c r="AD40" i="3"/>
  <c r="Z40" i="3"/>
  <c r="Y40" i="3"/>
  <c r="X40" i="3"/>
  <c r="W40" i="3"/>
  <c r="V40" i="3"/>
  <c r="U40" i="3"/>
  <c r="T40" i="3"/>
  <c r="S40" i="3"/>
  <c r="R40" i="3"/>
  <c r="Q40" i="3"/>
  <c r="P40" i="3"/>
  <c r="O40" i="3"/>
  <c r="N40" i="3"/>
  <c r="M40" i="3"/>
  <c r="L40" i="3"/>
  <c r="K40" i="3"/>
  <c r="AW39" i="3"/>
  <c r="AV39" i="3"/>
  <c r="AU39" i="3"/>
  <c r="AT39" i="3"/>
  <c r="AS39" i="3"/>
  <c r="AR39" i="3"/>
  <c r="AQ39" i="3"/>
  <c r="AP39" i="3"/>
  <c r="AO39" i="3"/>
  <c r="AN39" i="3"/>
  <c r="AM39" i="3"/>
  <c r="AL39" i="3"/>
  <c r="AK39" i="3"/>
  <c r="AJ39" i="3"/>
  <c r="AI39" i="3"/>
  <c r="AH39" i="3"/>
  <c r="AD39" i="3"/>
  <c r="Z39" i="3"/>
  <c r="Y39" i="3"/>
  <c r="X39" i="3"/>
  <c r="W39" i="3"/>
  <c r="V39" i="3"/>
  <c r="U39" i="3"/>
  <c r="T39" i="3"/>
  <c r="S39" i="3"/>
  <c r="R39" i="3"/>
  <c r="Q39" i="3"/>
  <c r="P39" i="3"/>
  <c r="O39" i="3"/>
  <c r="N39" i="3"/>
  <c r="M39" i="3"/>
  <c r="L39" i="3"/>
  <c r="K39" i="3"/>
  <c r="AW38" i="3"/>
  <c r="AV38" i="3"/>
  <c r="AU38" i="3"/>
  <c r="AT38" i="3"/>
  <c r="AS38" i="3"/>
  <c r="AR38" i="3"/>
  <c r="AQ38" i="3"/>
  <c r="AP38" i="3"/>
  <c r="AO38" i="3"/>
  <c r="AN38" i="3"/>
  <c r="AM38" i="3"/>
  <c r="AL38" i="3"/>
  <c r="AK38" i="3"/>
  <c r="AJ38" i="3"/>
  <c r="AI38" i="3"/>
  <c r="AH38" i="3"/>
  <c r="AD38" i="3"/>
  <c r="Z38" i="3"/>
  <c r="Y38" i="3"/>
  <c r="X38" i="3"/>
  <c r="W38" i="3"/>
  <c r="V38" i="3"/>
  <c r="U38" i="3"/>
  <c r="T38" i="3"/>
  <c r="S38" i="3"/>
  <c r="R38" i="3"/>
  <c r="Q38" i="3"/>
  <c r="P38" i="3"/>
  <c r="O38" i="3"/>
  <c r="N38" i="3"/>
  <c r="M38" i="3"/>
  <c r="L38" i="3"/>
  <c r="K38" i="3"/>
  <c r="AW37" i="3"/>
  <c r="AV37" i="3"/>
  <c r="AU37" i="3"/>
  <c r="AT37" i="3"/>
  <c r="AS37" i="3"/>
  <c r="AR37" i="3"/>
  <c r="AQ37" i="3"/>
  <c r="AP37" i="3"/>
  <c r="AO37" i="3"/>
  <c r="AN37" i="3"/>
  <c r="AM37" i="3"/>
  <c r="AL37" i="3"/>
  <c r="AK37" i="3"/>
  <c r="AJ37" i="3"/>
  <c r="AI37" i="3"/>
  <c r="AH37" i="3"/>
  <c r="AD37" i="3"/>
  <c r="Z37" i="3"/>
  <c r="Y37" i="3"/>
  <c r="X37" i="3"/>
  <c r="W37" i="3"/>
  <c r="V37" i="3"/>
  <c r="U37" i="3"/>
  <c r="T37" i="3"/>
  <c r="S37" i="3"/>
  <c r="R37" i="3"/>
  <c r="Q37" i="3"/>
  <c r="P37" i="3"/>
  <c r="O37" i="3"/>
  <c r="N37" i="3"/>
  <c r="M37" i="3"/>
  <c r="L37" i="3"/>
  <c r="K37" i="3"/>
  <c r="AW36" i="3"/>
  <c r="AV36" i="3"/>
  <c r="AU36" i="3"/>
  <c r="AT36" i="3"/>
  <c r="AS36" i="3"/>
  <c r="AR36" i="3"/>
  <c r="AQ36" i="3"/>
  <c r="AP36" i="3"/>
  <c r="AO36" i="3"/>
  <c r="AN36" i="3"/>
  <c r="AM36" i="3"/>
  <c r="AL36" i="3"/>
  <c r="AK36" i="3"/>
  <c r="AJ36" i="3"/>
  <c r="AI36" i="3"/>
  <c r="AH36" i="3"/>
  <c r="AD36" i="3"/>
  <c r="Z36" i="3"/>
  <c r="Y36" i="3"/>
  <c r="X36" i="3"/>
  <c r="W36" i="3"/>
  <c r="V36" i="3"/>
  <c r="U36" i="3"/>
  <c r="T36" i="3"/>
  <c r="S36" i="3"/>
  <c r="R36" i="3"/>
  <c r="Q36" i="3"/>
  <c r="P36" i="3"/>
  <c r="O36" i="3"/>
  <c r="N36" i="3"/>
  <c r="M36" i="3"/>
  <c r="L36" i="3"/>
  <c r="K36" i="3"/>
  <c r="AW35" i="3"/>
  <c r="AV35" i="3"/>
  <c r="AU35" i="3"/>
  <c r="AT35" i="3"/>
  <c r="AS35" i="3"/>
  <c r="AR35" i="3"/>
  <c r="AQ35" i="3"/>
  <c r="AP35" i="3"/>
  <c r="AO35" i="3"/>
  <c r="AN35" i="3"/>
  <c r="AM35" i="3"/>
  <c r="AL35" i="3"/>
  <c r="AK35" i="3"/>
  <c r="AJ35" i="3"/>
  <c r="AI35" i="3"/>
  <c r="AH35" i="3"/>
  <c r="AD35" i="3"/>
  <c r="Z35" i="3"/>
  <c r="Y35" i="3"/>
  <c r="X35" i="3"/>
  <c r="W35" i="3"/>
  <c r="V35" i="3"/>
  <c r="U35" i="3"/>
  <c r="T35" i="3"/>
  <c r="S35" i="3"/>
  <c r="R35" i="3"/>
  <c r="Q35" i="3"/>
  <c r="P35" i="3"/>
  <c r="O35" i="3"/>
  <c r="N35" i="3"/>
  <c r="M35" i="3"/>
  <c r="L35" i="3"/>
  <c r="K35" i="3"/>
  <c r="AW34" i="3"/>
  <c r="AV34" i="3"/>
  <c r="AU34" i="3"/>
  <c r="AT34" i="3"/>
  <c r="AS34" i="3"/>
  <c r="AR34" i="3"/>
  <c r="AQ34" i="3"/>
  <c r="AP34" i="3"/>
  <c r="AO34" i="3"/>
  <c r="AN34" i="3"/>
  <c r="AM34" i="3"/>
  <c r="AL34" i="3"/>
  <c r="AK34" i="3"/>
  <c r="AJ34" i="3"/>
  <c r="AI34" i="3"/>
  <c r="AH34" i="3"/>
  <c r="AD34" i="3"/>
  <c r="Z34" i="3"/>
  <c r="Y34" i="3"/>
  <c r="X34" i="3"/>
  <c r="W34" i="3"/>
  <c r="V34" i="3"/>
  <c r="U34" i="3"/>
  <c r="T34" i="3"/>
  <c r="S34" i="3"/>
  <c r="R34" i="3"/>
  <c r="Q34" i="3"/>
  <c r="P34" i="3"/>
  <c r="O34" i="3"/>
  <c r="N34" i="3"/>
  <c r="M34" i="3"/>
  <c r="L34" i="3"/>
  <c r="K34" i="3"/>
  <c r="AW33" i="3"/>
  <c r="AV33" i="3"/>
  <c r="AU33" i="3"/>
  <c r="AT33" i="3"/>
  <c r="AS33" i="3"/>
  <c r="AR33" i="3"/>
  <c r="AQ33" i="3"/>
  <c r="AP33" i="3"/>
  <c r="AO33" i="3"/>
  <c r="AN33" i="3"/>
  <c r="AM33" i="3"/>
  <c r="AL33" i="3"/>
  <c r="AK33" i="3"/>
  <c r="AJ33" i="3"/>
  <c r="AI33" i="3"/>
  <c r="AH33" i="3"/>
  <c r="AD33" i="3"/>
  <c r="Z33" i="3"/>
  <c r="Y33" i="3"/>
  <c r="X33" i="3"/>
  <c r="W33" i="3"/>
  <c r="V33" i="3"/>
  <c r="U33" i="3"/>
  <c r="T33" i="3"/>
  <c r="S33" i="3"/>
  <c r="R33" i="3"/>
  <c r="Q33" i="3"/>
  <c r="P33" i="3"/>
  <c r="O33" i="3"/>
  <c r="N33" i="3"/>
  <c r="M33" i="3"/>
  <c r="L33" i="3"/>
  <c r="K33" i="3"/>
  <c r="AW32" i="3"/>
  <c r="AV32" i="3"/>
  <c r="AU32" i="3"/>
  <c r="AT32" i="3"/>
  <c r="AS32" i="3"/>
  <c r="AR32" i="3"/>
  <c r="AQ32" i="3"/>
  <c r="AP32" i="3"/>
  <c r="AO32" i="3"/>
  <c r="AN32" i="3"/>
  <c r="AM32" i="3"/>
  <c r="AL32" i="3"/>
  <c r="AK32" i="3"/>
  <c r="AJ32" i="3"/>
  <c r="AI32" i="3"/>
  <c r="AH32" i="3"/>
  <c r="AD32" i="3"/>
  <c r="Z32" i="3"/>
  <c r="Y32" i="3"/>
  <c r="X32" i="3"/>
  <c r="W32" i="3"/>
  <c r="V32" i="3"/>
  <c r="U32" i="3"/>
  <c r="T32" i="3"/>
  <c r="S32" i="3"/>
  <c r="R32" i="3"/>
  <c r="Q32" i="3"/>
  <c r="P32" i="3"/>
  <c r="O32" i="3"/>
  <c r="N32" i="3"/>
  <c r="M32" i="3"/>
  <c r="L32" i="3"/>
  <c r="K32" i="3"/>
  <c r="AW31" i="3"/>
  <c r="AV31" i="3"/>
  <c r="AU31" i="3"/>
  <c r="AT31" i="3"/>
  <c r="AS31" i="3"/>
  <c r="AR31" i="3"/>
  <c r="AQ31" i="3"/>
  <c r="AP31" i="3"/>
  <c r="AO31" i="3"/>
  <c r="AN31" i="3"/>
  <c r="AM31" i="3"/>
  <c r="AL31" i="3"/>
  <c r="AK31" i="3"/>
  <c r="AJ31" i="3"/>
  <c r="AI31" i="3"/>
  <c r="AH31" i="3"/>
  <c r="AD31" i="3"/>
  <c r="Z31" i="3"/>
  <c r="Y31" i="3"/>
  <c r="X31" i="3"/>
  <c r="W31" i="3"/>
  <c r="V31" i="3"/>
  <c r="U31" i="3"/>
  <c r="T31" i="3"/>
  <c r="S31" i="3"/>
  <c r="R31" i="3"/>
  <c r="Q31" i="3"/>
  <c r="P31" i="3"/>
  <c r="O31" i="3"/>
  <c r="N31" i="3"/>
  <c r="M31" i="3"/>
  <c r="L31" i="3"/>
  <c r="K31" i="3"/>
  <c r="AW30" i="3"/>
  <c r="AV30" i="3"/>
  <c r="AU30" i="3"/>
  <c r="AT30" i="3"/>
  <c r="AS30" i="3"/>
  <c r="AR30" i="3"/>
  <c r="AQ30" i="3"/>
  <c r="AP30" i="3"/>
  <c r="AO30" i="3"/>
  <c r="AN30" i="3"/>
  <c r="AM30" i="3"/>
  <c r="AL30" i="3"/>
  <c r="AK30" i="3"/>
  <c r="AJ30" i="3"/>
  <c r="AI30" i="3"/>
  <c r="AH30" i="3"/>
  <c r="AD30" i="3"/>
  <c r="Z30" i="3"/>
  <c r="Y30" i="3"/>
  <c r="X30" i="3"/>
  <c r="W30" i="3"/>
  <c r="V30" i="3"/>
  <c r="U30" i="3"/>
  <c r="T30" i="3"/>
  <c r="S30" i="3"/>
  <c r="R30" i="3"/>
  <c r="Q30" i="3"/>
  <c r="P30" i="3"/>
  <c r="O30" i="3"/>
  <c r="N30" i="3"/>
  <c r="M30" i="3"/>
  <c r="L30" i="3"/>
  <c r="K30" i="3"/>
  <c r="AW29" i="3"/>
  <c r="AV29" i="3"/>
  <c r="AU29" i="3"/>
  <c r="AT29" i="3"/>
  <c r="AS29" i="3"/>
  <c r="AR29" i="3"/>
  <c r="AQ29" i="3"/>
  <c r="AP29" i="3"/>
  <c r="AO29" i="3"/>
  <c r="AN29" i="3"/>
  <c r="AM29" i="3"/>
  <c r="AL29" i="3"/>
  <c r="AK29" i="3"/>
  <c r="AJ29" i="3"/>
  <c r="AI29" i="3"/>
  <c r="AH29" i="3"/>
  <c r="AD29" i="3"/>
  <c r="Z29" i="3"/>
  <c r="Y29" i="3"/>
  <c r="X29" i="3"/>
  <c r="W29" i="3"/>
  <c r="V29" i="3"/>
  <c r="U29" i="3"/>
  <c r="T29" i="3"/>
  <c r="S29" i="3"/>
  <c r="R29" i="3"/>
  <c r="Q29" i="3"/>
  <c r="P29" i="3"/>
  <c r="O29" i="3"/>
  <c r="N29" i="3"/>
  <c r="M29" i="3"/>
  <c r="L29" i="3"/>
  <c r="K29" i="3"/>
  <c r="AW28" i="3"/>
  <c r="AV28" i="3"/>
  <c r="AU28" i="3"/>
  <c r="AT28" i="3"/>
  <c r="AS28" i="3"/>
  <c r="AR28" i="3"/>
  <c r="AQ28" i="3"/>
  <c r="AP28" i="3"/>
  <c r="AO28" i="3"/>
  <c r="AN28" i="3"/>
  <c r="AM28" i="3"/>
  <c r="AL28" i="3"/>
  <c r="AK28" i="3"/>
  <c r="AJ28" i="3"/>
  <c r="AI28" i="3"/>
  <c r="AH28" i="3"/>
  <c r="AD28" i="3"/>
  <c r="Z28" i="3"/>
  <c r="Y28" i="3"/>
  <c r="X28" i="3"/>
  <c r="W28" i="3"/>
  <c r="V28" i="3"/>
  <c r="U28" i="3"/>
  <c r="T28" i="3"/>
  <c r="S28" i="3"/>
  <c r="R28" i="3"/>
  <c r="Q28" i="3"/>
  <c r="P28" i="3"/>
  <c r="O28" i="3"/>
  <c r="N28" i="3"/>
  <c r="M28" i="3"/>
  <c r="L28" i="3"/>
  <c r="K28" i="3"/>
  <c r="AW27" i="3"/>
  <c r="AV27" i="3"/>
  <c r="AU27" i="3"/>
  <c r="AT27" i="3"/>
  <c r="AS27" i="3"/>
  <c r="AR27" i="3"/>
  <c r="AQ27" i="3"/>
  <c r="AP27" i="3"/>
  <c r="AO27" i="3"/>
  <c r="AN27" i="3"/>
  <c r="AM27" i="3"/>
  <c r="AL27" i="3"/>
  <c r="AK27" i="3"/>
  <c r="AJ27" i="3"/>
  <c r="AI27" i="3"/>
  <c r="AH27" i="3"/>
  <c r="AD27" i="3"/>
  <c r="Z27" i="3"/>
  <c r="Y27" i="3"/>
  <c r="X27" i="3"/>
  <c r="W27" i="3"/>
  <c r="V27" i="3"/>
  <c r="U27" i="3"/>
  <c r="T27" i="3"/>
  <c r="S27" i="3"/>
  <c r="R27" i="3"/>
  <c r="Q27" i="3"/>
  <c r="P27" i="3"/>
  <c r="O27" i="3"/>
  <c r="N27" i="3"/>
  <c r="M27" i="3"/>
  <c r="L27" i="3"/>
  <c r="K27" i="3"/>
  <c r="AW26" i="3"/>
  <c r="AV26" i="3"/>
  <c r="AU26" i="3"/>
  <c r="AT26" i="3"/>
  <c r="AS26" i="3"/>
  <c r="AR26" i="3"/>
  <c r="AQ26" i="3"/>
  <c r="AP26" i="3"/>
  <c r="AO26" i="3"/>
  <c r="AN26" i="3"/>
  <c r="AM26" i="3"/>
  <c r="AL26" i="3"/>
  <c r="AK26" i="3"/>
  <c r="AJ26" i="3"/>
  <c r="AI26" i="3"/>
  <c r="AH26" i="3"/>
  <c r="AD26" i="3"/>
  <c r="Z26" i="3"/>
  <c r="Y26" i="3"/>
  <c r="X26" i="3"/>
  <c r="W26" i="3"/>
  <c r="V26" i="3"/>
  <c r="U26" i="3"/>
  <c r="T26" i="3"/>
  <c r="S26" i="3"/>
  <c r="R26" i="3"/>
  <c r="Q26" i="3"/>
  <c r="P26" i="3"/>
  <c r="O26" i="3"/>
  <c r="N26" i="3"/>
  <c r="M26" i="3"/>
  <c r="L26" i="3"/>
  <c r="K26" i="3"/>
  <c r="AW25" i="3"/>
  <c r="AV25" i="3"/>
  <c r="AU25" i="3"/>
  <c r="AT25" i="3"/>
  <c r="AS25" i="3"/>
  <c r="AR25" i="3"/>
  <c r="AQ25" i="3"/>
  <c r="AP25" i="3"/>
  <c r="AO25" i="3"/>
  <c r="AN25" i="3"/>
  <c r="AM25" i="3"/>
  <c r="AL25" i="3"/>
  <c r="AK25" i="3"/>
  <c r="AJ25" i="3"/>
  <c r="AI25" i="3"/>
  <c r="AH25" i="3"/>
  <c r="AD25" i="3"/>
  <c r="Z25" i="3"/>
  <c r="Y25" i="3"/>
  <c r="X25" i="3"/>
  <c r="W25" i="3"/>
  <c r="V25" i="3"/>
  <c r="U25" i="3"/>
  <c r="T25" i="3"/>
  <c r="S25" i="3"/>
  <c r="R25" i="3"/>
  <c r="Q25" i="3"/>
  <c r="P25" i="3"/>
  <c r="O25" i="3"/>
  <c r="N25" i="3"/>
  <c r="M25" i="3"/>
  <c r="L25" i="3"/>
  <c r="K25" i="3"/>
  <c r="AW24" i="3"/>
  <c r="AV24" i="3"/>
  <c r="AU24" i="3"/>
  <c r="AT24" i="3"/>
  <c r="AS24" i="3"/>
  <c r="AR24" i="3"/>
  <c r="AQ24" i="3"/>
  <c r="AP24" i="3"/>
  <c r="AO24" i="3"/>
  <c r="AN24" i="3"/>
  <c r="AM24" i="3"/>
  <c r="AL24" i="3"/>
  <c r="AK24" i="3"/>
  <c r="AJ24" i="3"/>
  <c r="AI24" i="3"/>
  <c r="AH24" i="3"/>
  <c r="AD24" i="3"/>
  <c r="Z24" i="3"/>
  <c r="Y24" i="3"/>
  <c r="X24" i="3"/>
  <c r="W24" i="3"/>
  <c r="V24" i="3"/>
  <c r="U24" i="3"/>
  <c r="T24" i="3"/>
  <c r="S24" i="3"/>
  <c r="R24" i="3"/>
  <c r="Q24" i="3"/>
  <c r="P24" i="3"/>
  <c r="O24" i="3"/>
  <c r="N24" i="3"/>
  <c r="M24" i="3"/>
  <c r="L24" i="3"/>
  <c r="K24" i="3"/>
  <c r="AW23" i="3"/>
  <c r="AV23" i="3"/>
  <c r="AU23" i="3"/>
  <c r="AT23" i="3"/>
  <c r="AS23" i="3"/>
  <c r="AR23" i="3"/>
  <c r="AQ23" i="3"/>
  <c r="AP23" i="3"/>
  <c r="AO23" i="3"/>
  <c r="AN23" i="3"/>
  <c r="AM23" i="3"/>
  <c r="AL23" i="3"/>
  <c r="AK23" i="3"/>
  <c r="AJ23" i="3"/>
  <c r="AI23" i="3"/>
  <c r="AH23" i="3"/>
  <c r="AD23" i="3"/>
  <c r="Z23" i="3"/>
  <c r="Y23" i="3"/>
  <c r="X23" i="3"/>
  <c r="W23" i="3"/>
  <c r="V23" i="3"/>
  <c r="U23" i="3"/>
  <c r="T23" i="3"/>
  <c r="S23" i="3"/>
  <c r="R23" i="3"/>
  <c r="Q23" i="3"/>
  <c r="P23" i="3"/>
  <c r="O23" i="3"/>
  <c r="N23" i="3"/>
  <c r="M23" i="3"/>
  <c r="L23" i="3"/>
  <c r="K23" i="3"/>
  <c r="AW22" i="3"/>
  <c r="AV22" i="3"/>
  <c r="AU22" i="3"/>
  <c r="AT22" i="3"/>
  <c r="AS22" i="3"/>
  <c r="AR22" i="3"/>
  <c r="AQ22" i="3"/>
  <c r="AP22" i="3"/>
  <c r="AO22" i="3"/>
  <c r="AN22" i="3"/>
  <c r="AM22" i="3"/>
  <c r="AL22" i="3"/>
  <c r="AK22" i="3"/>
  <c r="AJ22" i="3"/>
  <c r="AI22" i="3"/>
  <c r="AH22" i="3"/>
  <c r="AD22" i="3"/>
  <c r="Z22" i="3"/>
  <c r="Y22" i="3"/>
  <c r="X22" i="3"/>
  <c r="W22" i="3"/>
  <c r="V22" i="3"/>
  <c r="U22" i="3"/>
  <c r="T22" i="3"/>
  <c r="S22" i="3"/>
  <c r="R22" i="3"/>
  <c r="Q22" i="3"/>
  <c r="P22" i="3"/>
  <c r="O22" i="3"/>
  <c r="N22" i="3"/>
  <c r="M22" i="3"/>
  <c r="L22" i="3"/>
  <c r="K22" i="3"/>
  <c r="AW21" i="3"/>
  <c r="AV21" i="3"/>
  <c r="AU21" i="3"/>
  <c r="AT21" i="3"/>
  <c r="AS21" i="3"/>
  <c r="AR21" i="3"/>
  <c r="AQ21" i="3"/>
  <c r="AP21" i="3"/>
  <c r="AO21" i="3"/>
  <c r="AN21" i="3"/>
  <c r="AM21" i="3"/>
  <c r="AL21" i="3"/>
  <c r="AK21" i="3"/>
  <c r="AJ21" i="3"/>
  <c r="AI21" i="3"/>
  <c r="AH21" i="3"/>
  <c r="AD21" i="3"/>
  <c r="Z21" i="3"/>
  <c r="Y21" i="3"/>
  <c r="X21" i="3"/>
  <c r="W21" i="3"/>
  <c r="V21" i="3"/>
  <c r="U21" i="3"/>
  <c r="T21" i="3"/>
  <c r="S21" i="3"/>
  <c r="R21" i="3"/>
  <c r="Q21" i="3"/>
  <c r="P21" i="3"/>
  <c r="O21" i="3"/>
  <c r="N21" i="3"/>
  <c r="M21" i="3"/>
  <c r="L21" i="3"/>
  <c r="K21" i="3"/>
  <c r="AW20" i="3"/>
  <c r="AV20" i="3"/>
  <c r="AU20" i="3"/>
  <c r="AT20" i="3"/>
  <c r="AS20" i="3"/>
  <c r="AR20" i="3"/>
  <c r="AQ20" i="3"/>
  <c r="AP20" i="3"/>
  <c r="AO20" i="3"/>
  <c r="AN20" i="3"/>
  <c r="AM20" i="3"/>
  <c r="AL20" i="3"/>
  <c r="AK20" i="3"/>
  <c r="AJ20" i="3"/>
  <c r="AI20" i="3"/>
  <c r="AH20" i="3"/>
  <c r="AD20" i="3"/>
  <c r="Z20" i="3"/>
  <c r="Y20" i="3"/>
  <c r="X20" i="3"/>
  <c r="W20" i="3"/>
  <c r="V20" i="3"/>
  <c r="U20" i="3"/>
  <c r="T20" i="3"/>
  <c r="S20" i="3"/>
  <c r="R20" i="3"/>
  <c r="Q20" i="3"/>
  <c r="P20" i="3"/>
  <c r="O20" i="3"/>
  <c r="N20" i="3"/>
  <c r="M20" i="3"/>
  <c r="L20" i="3"/>
  <c r="K20" i="3"/>
  <c r="AW19" i="3"/>
  <c r="AV19" i="3"/>
  <c r="AU19" i="3"/>
  <c r="AT19" i="3"/>
  <c r="AS19" i="3"/>
  <c r="AR19" i="3"/>
  <c r="AQ19" i="3"/>
  <c r="AP19" i="3"/>
  <c r="AO19" i="3"/>
  <c r="AN19" i="3"/>
  <c r="AM19" i="3"/>
  <c r="AL19" i="3"/>
  <c r="AK19" i="3"/>
  <c r="AJ19" i="3"/>
  <c r="AI19" i="3"/>
  <c r="AH19" i="3"/>
  <c r="AD19" i="3"/>
  <c r="Z19" i="3"/>
  <c r="Y19" i="3"/>
  <c r="X19" i="3"/>
  <c r="W19" i="3"/>
  <c r="V19" i="3"/>
  <c r="U19" i="3"/>
  <c r="T19" i="3"/>
  <c r="S19" i="3"/>
  <c r="R19" i="3"/>
  <c r="Q19" i="3"/>
  <c r="P19" i="3"/>
  <c r="O19" i="3"/>
  <c r="N19" i="3"/>
  <c r="M19" i="3"/>
  <c r="L19" i="3"/>
  <c r="K19" i="3"/>
  <c r="AW18" i="3"/>
  <c r="AV18" i="3"/>
  <c r="AU18" i="3"/>
  <c r="AT18" i="3"/>
  <c r="AS18" i="3"/>
  <c r="AR18" i="3"/>
  <c r="AQ18" i="3"/>
  <c r="AP18" i="3"/>
  <c r="AO18" i="3"/>
  <c r="AN18" i="3"/>
  <c r="AM18" i="3"/>
  <c r="AL18" i="3"/>
  <c r="AK18" i="3"/>
  <c r="AJ18" i="3"/>
  <c r="AI18" i="3"/>
  <c r="AH18" i="3"/>
  <c r="AD18" i="3"/>
  <c r="Z18" i="3"/>
  <c r="Y18" i="3"/>
  <c r="X18" i="3"/>
  <c r="W18" i="3"/>
  <c r="V18" i="3"/>
  <c r="U18" i="3"/>
  <c r="T18" i="3"/>
  <c r="S18" i="3"/>
  <c r="R18" i="3"/>
  <c r="Q18" i="3"/>
  <c r="P18" i="3"/>
  <c r="O18" i="3"/>
  <c r="N18" i="3"/>
  <c r="M18" i="3"/>
  <c r="L18" i="3"/>
  <c r="K18" i="3"/>
  <c r="AW17" i="3"/>
  <c r="AV17" i="3"/>
  <c r="AU17" i="3"/>
  <c r="AT17" i="3"/>
  <c r="AS17" i="3"/>
  <c r="AR17" i="3"/>
  <c r="AQ17" i="3"/>
  <c r="AP17" i="3"/>
  <c r="AO17" i="3"/>
  <c r="AN17" i="3"/>
  <c r="AM17" i="3"/>
  <c r="AL17" i="3"/>
  <c r="AK17" i="3"/>
  <c r="AJ17" i="3"/>
  <c r="AI17" i="3"/>
  <c r="AH17" i="3"/>
  <c r="AD17" i="3"/>
  <c r="Z17" i="3"/>
  <c r="Y17" i="3"/>
  <c r="X17" i="3"/>
  <c r="W17" i="3"/>
  <c r="V17" i="3"/>
  <c r="U17" i="3"/>
  <c r="T17" i="3"/>
  <c r="S17" i="3"/>
  <c r="R17" i="3"/>
  <c r="Q17" i="3"/>
  <c r="P17" i="3"/>
  <c r="O17" i="3"/>
  <c r="N17" i="3"/>
  <c r="M17" i="3"/>
  <c r="L17" i="3"/>
  <c r="K17" i="3"/>
  <c r="AW16" i="3"/>
  <c r="AV16" i="3"/>
  <c r="AU16" i="3"/>
  <c r="AT16" i="3"/>
  <c r="AS16" i="3"/>
  <c r="AR16" i="3"/>
  <c r="AQ16" i="3"/>
  <c r="AP16" i="3"/>
  <c r="AO16" i="3"/>
  <c r="AN16" i="3"/>
  <c r="AM16" i="3"/>
  <c r="AL16" i="3"/>
  <c r="AK16" i="3"/>
  <c r="AJ16" i="3"/>
  <c r="AI16" i="3"/>
  <c r="AH16" i="3"/>
  <c r="AD16" i="3"/>
  <c r="Z16" i="3"/>
  <c r="Y16" i="3"/>
  <c r="X16" i="3"/>
  <c r="W16" i="3"/>
  <c r="V16" i="3"/>
  <c r="U16" i="3"/>
  <c r="T16" i="3"/>
  <c r="S16" i="3"/>
  <c r="R16" i="3"/>
  <c r="Q16" i="3"/>
  <c r="P16" i="3"/>
  <c r="O16" i="3"/>
  <c r="N16" i="3"/>
  <c r="M16" i="3"/>
  <c r="L16" i="3"/>
  <c r="K16" i="3"/>
  <c r="AW15" i="3"/>
  <c r="AV15" i="3"/>
  <c r="AU15" i="3"/>
  <c r="AT15" i="3"/>
  <c r="AS15" i="3"/>
  <c r="AR15" i="3"/>
  <c r="AQ15" i="3"/>
  <c r="AP15" i="3"/>
  <c r="AO15" i="3"/>
  <c r="AN15" i="3"/>
  <c r="AM15" i="3"/>
  <c r="AL15" i="3"/>
  <c r="AK15" i="3"/>
  <c r="AJ15" i="3"/>
  <c r="AI15" i="3"/>
  <c r="AH15" i="3"/>
  <c r="AD15" i="3"/>
  <c r="Z15" i="3"/>
  <c r="Y15" i="3"/>
  <c r="X15" i="3"/>
  <c r="W15" i="3"/>
  <c r="V15" i="3"/>
  <c r="U15" i="3"/>
  <c r="T15" i="3"/>
  <c r="S15" i="3"/>
  <c r="R15" i="3"/>
  <c r="Q15" i="3"/>
  <c r="P15" i="3"/>
  <c r="O15" i="3"/>
  <c r="N15" i="3"/>
  <c r="M15" i="3"/>
  <c r="L15" i="3"/>
  <c r="K15" i="3"/>
  <c r="AW14" i="3"/>
  <c r="AV14" i="3"/>
  <c r="AU14" i="3"/>
  <c r="AT14" i="3"/>
  <c r="AS14" i="3"/>
  <c r="AR14" i="3"/>
  <c r="AQ14" i="3"/>
  <c r="AP14" i="3"/>
  <c r="AO14" i="3"/>
  <c r="AN14" i="3"/>
  <c r="AM14" i="3"/>
  <c r="AL14" i="3"/>
  <c r="AK14" i="3"/>
  <c r="AJ14" i="3"/>
  <c r="AI14" i="3"/>
  <c r="AH14" i="3"/>
  <c r="AD14" i="3"/>
  <c r="Z14" i="3"/>
  <c r="Y14" i="3"/>
  <c r="X14" i="3"/>
  <c r="W14" i="3"/>
  <c r="V14" i="3"/>
  <c r="U14" i="3"/>
  <c r="T14" i="3"/>
  <c r="S14" i="3"/>
  <c r="R14" i="3"/>
  <c r="Q14" i="3"/>
  <c r="P14" i="3"/>
  <c r="O14" i="3"/>
  <c r="N14" i="3"/>
  <c r="M14" i="3"/>
  <c r="L14" i="3"/>
  <c r="K14" i="3"/>
  <c r="AW13" i="3"/>
  <c r="AV13" i="3"/>
  <c r="AU13" i="3"/>
  <c r="AT13" i="3"/>
  <c r="AS13" i="3"/>
  <c r="AR13" i="3"/>
  <c r="AQ13" i="3"/>
  <c r="AP13" i="3"/>
  <c r="AO13" i="3"/>
  <c r="AN13" i="3"/>
  <c r="AM13" i="3"/>
  <c r="AL13" i="3"/>
  <c r="AK13" i="3"/>
  <c r="AJ13" i="3"/>
  <c r="AI13" i="3"/>
  <c r="AH13" i="3"/>
  <c r="AD13" i="3"/>
  <c r="Z13" i="3"/>
  <c r="Y13" i="3"/>
  <c r="X13" i="3"/>
  <c r="W13" i="3"/>
  <c r="V13" i="3"/>
  <c r="U13" i="3"/>
  <c r="T13" i="3"/>
  <c r="S13" i="3"/>
  <c r="R13" i="3"/>
  <c r="Q13" i="3"/>
  <c r="P13" i="3"/>
  <c r="O13" i="3"/>
  <c r="N13" i="3"/>
  <c r="M13" i="3"/>
  <c r="L13" i="3"/>
  <c r="K13" i="3"/>
  <c r="AW12" i="3"/>
  <c r="AV12" i="3"/>
  <c r="AU12" i="3"/>
  <c r="AT12" i="3"/>
  <c r="AS12" i="3"/>
  <c r="AR12" i="3"/>
  <c r="AQ12" i="3"/>
  <c r="AP12" i="3"/>
  <c r="AO12" i="3"/>
  <c r="AN12" i="3"/>
  <c r="AM12" i="3"/>
  <c r="AL12" i="3"/>
  <c r="AK12" i="3"/>
  <c r="AJ12" i="3"/>
  <c r="AI12" i="3"/>
  <c r="AH12" i="3"/>
  <c r="AD12" i="3"/>
  <c r="Z12" i="3"/>
  <c r="Y12" i="3"/>
  <c r="X12" i="3"/>
  <c r="W12" i="3"/>
  <c r="V12" i="3"/>
  <c r="U12" i="3"/>
  <c r="T12" i="3"/>
  <c r="S12" i="3"/>
  <c r="R12" i="3"/>
  <c r="Q12" i="3"/>
  <c r="P12" i="3"/>
  <c r="O12" i="3"/>
  <c r="N12" i="3"/>
  <c r="M12" i="3"/>
  <c r="L12" i="3"/>
  <c r="K12" i="3"/>
  <c r="AW11" i="3"/>
  <c r="AV11" i="3"/>
  <c r="AU11" i="3"/>
  <c r="AT11" i="3"/>
  <c r="AS11" i="3"/>
  <c r="AR11" i="3"/>
  <c r="AQ11" i="3"/>
  <c r="AP11" i="3"/>
  <c r="AO11" i="3"/>
  <c r="AN11" i="3"/>
  <c r="AM11" i="3"/>
  <c r="AL11" i="3"/>
  <c r="AK11" i="3"/>
  <c r="AJ11" i="3"/>
  <c r="AI11" i="3"/>
  <c r="AH11" i="3"/>
  <c r="AD11" i="3"/>
  <c r="Z11" i="3"/>
  <c r="Y11" i="3"/>
  <c r="X11" i="3"/>
  <c r="W11" i="3"/>
  <c r="V11" i="3"/>
  <c r="U11" i="3"/>
  <c r="T11" i="3"/>
  <c r="S11" i="3"/>
  <c r="R11" i="3"/>
  <c r="Q11" i="3"/>
  <c r="P11" i="3"/>
  <c r="O11" i="3"/>
  <c r="N11" i="3"/>
  <c r="M11" i="3"/>
  <c r="L11" i="3"/>
  <c r="K11" i="3"/>
  <c r="AW10" i="3"/>
  <c r="AV10" i="3"/>
  <c r="AU10" i="3"/>
  <c r="AT10" i="3"/>
  <c r="AS10" i="3"/>
  <c r="AR10" i="3"/>
  <c r="AQ10" i="3"/>
  <c r="AP10" i="3"/>
  <c r="AO10" i="3"/>
  <c r="AN10" i="3"/>
  <c r="AM10" i="3"/>
  <c r="AL10" i="3"/>
  <c r="AK10" i="3"/>
  <c r="AJ10" i="3"/>
  <c r="AI10" i="3"/>
  <c r="AH10" i="3"/>
  <c r="AD10" i="3"/>
  <c r="Z10" i="3"/>
  <c r="Y10" i="3"/>
  <c r="X10" i="3"/>
  <c r="W10" i="3"/>
  <c r="V10" i="3"/>
  <c r="U10" i="3"/>
  <c r="T10" i="3"/>
  <c r="S10" i="3"/>
  <c r="R10" i="3"/>
  <c r="Q10" i="3"/>
  <c r="P10" i="3"/>
  <c r="O10" i="3"/>
  <c r="N10" i="3"/>
  <c r="M10" i="3"/>
  <c r="L10" i="3"/>
  <c r="K10" i="3"/>
  <c r="AW9" i="3"/>
  <c r="AV9" i="3"/>
  <c r="AU9" i="3"/>
  <c r="AT9" i="3"/>
  <c r="AS9" i="3"/>
  <c r="AR9" i="3"/>
  <c r="AQ9" i="3"/>
  <c r="AP9" i="3"/>
  <c r="AO9" i="3"/>
  <c r="AN9" i="3"/>
  <c r="AM9" i="3"/>
  <c r="AL9" i="3"/>
  <c r="AK9" i="3"/>
  <c r="AJ9" i="3"/>
  <c r="AI9" i="3"/>
  <c r="AH9" i="3"/>
  <c r="AD9" i="3"/>
  <c r="Z9" i="3"/>
  <c r="Y9" i="3"/>
  <c r="X9" i="3"/>
  <c r="W9" i="3"/>
  <c r="V9" i="3"/>
  <c r="U9" i="3"/>
  <c r="T9" i="3"/>
  <c r="S9" i="3"/>
  <c r="R9" i="3"/>
  <c r="Q9" i="3"/>
  <c r="P9" i="3"/>
  <c r="O9" i="3"/>
  <c r="N9" i="3"/>
  <c r="M9" i="3"/>
  <c r="L9" i="3"/>
  <c r="K9" i="3"/>
  <c r="AW8" i="3"/>
  <c r="AV8" i="3"/>
  <c r="AU8" i="3"/>
  <c r="AT8" i="3"/>
  <c r="AS8" i="3"/>
  <c r="AR8" i="3"/>
  <c r="AQ8" i="3"/>
  <c r="AP8" i="3"/>
  <c r="AO8" i="3"/>
  <c r="AN8" i="3"/>
  <c r="AM8" i="3"/>
  <c r="AL8" i="3"/>
  <c r="AK8" i="3"/>
  <c r="AJ8" i="3"/>
  <c r="AI8" i="3"/>
  <c r="AH8" i="3"/>
  <c r="AD8" i="3"/>
  <c r="Z8" i="3"/>
  <c r="Y8" i="3"/>
  <c r="X8" i="3"/>
  <c r="W8" i="3"/>
  <c r="V8" i="3"/>
  <c r="U8" i="3"/>
  <c r="T8" i="3"/>
  <c r="S8" i="3"/>
  <c r="R8" i="3"/>
  <c r="Q8" i="3"/>
  <c r="P8" i="3"/>
  <c r="O8" i="3"/>
  <c r="N8" i="3"/>
  <c r="M8" i="3"/>
  <c r="L8" i="3"/>
  <c r="K8" i="3"/>
  <c r="AW7" i="3"/>
  <c r="AV7" i="3"/>
  <c r="AU7" i="3"/>
  <c r="AT7" i="3"/>
  <c r="AS7" i="3"/>
  <c r="AR7" i="3"/>
  <c r="AQ7" i="3"/>
  <c r="AP7" i="3"/>
  <c r="AO7" i="3"/>
  <c r="AN7" i="3"/>
  <c r="AM7" i="3"/>
  <c r="AL7" i="3"/>
  <c r="AK7" i="3"/>
  <c r="AJ7" i="3"/>
  <c r="AI7" i="3"/>
  <c r="AH7" i="3"/>
  <c r="AD7" i="3"/>
  <c r="Z7" i="3"/>
  <c r="Y7" i="3"/>
  <c r="X7" i="3"/>
  <c r="W7" i="3"/>
  <c r="V7" i="3"/>
  <c r="U7" i="3"/>
  <c r="T7" i="3"/>
  <c r="S7" i="3"/>
  <c r="R7" i="3"/>
  <c r="Q7" i="3"/>
  <c r="P7" i="3"/>
  <c r="O7" i="3"/>
  <c r="N7" i="3"/>
  <c r="M7" i="3"/>
  <c r="L7" i="3"/>
  <c r="K7" i="3"/>
</calcChain>
</file>

<file path=xl/sharedStrings.xml><?xml version="1.0" encoding="utf-8"?>
<sst xmlns="http://schemas.openxmlformats.org/spreadsheetml/2006/main" count="1326" uniqueCount="297">
  <si>
    <t>TITULO</t>
  </si>
  <si>
    <t>NOMBRE CORTO</t>
  </si>
  <si>
    <t>DESCRIPCION</t>
  </si>
  <si>
    <t xml:space="preserve">Servicios que ofrece el sujeto obligado	</t>
  </si>
  <si>
    <t>Servicios que ofrece el s</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</si>
  <si>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</si>
  <si>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</si>
  <si>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</si>
  <si>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</si>
  <si>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</si>
  <si>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</si>
  <si>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</si>
  <si>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</si>
  <si>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</si>
  <si>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</si>
  <si>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</si>
  <si>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</si>
  <si>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</si>
  <si>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</si>
  <si>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</si>
  <si>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</si>
  <si>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</si>
  <si>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</si>
  <si>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</si>
  <si>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</si>
  <si>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</si>
  <si>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</si>
  <si>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</si>
  <si>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</si>
  <si>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</si>
  <si>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</si>
  <si>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</si>
  <si>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</si>
  <si>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</si>
  <si>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</si>
  <si>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</si>
  <si>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</si>
  <si>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</si>
  <si>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</si>
  <si>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</si>
  <si>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</si>
  <si>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</si>
  <si>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</si>
  <si>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</si>
  <si>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</si>
  <si>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Consulta de expedientes del año de 1843, al año de 1981</t>
  </si>
  <si>
    <t>Población en general</t>
  </si>
  <si>
    <t>Obtener información histórica del Municipio de Zamora, Michoacán</t>
  </si>
  <si>
    <t xml:space="preserve">presencial </t>
  </si>
  <si>
    <t>Llenar el formato de registro de visistante, así como también llenar la cédula de consulta.  Portar guantes de latex o algodón, Usar cubre bocas, Usar cámara sin flash. Los horarios de atención son de 8:00am a 3:00pm</t>
  </si>
  <si>
    <t xml:space="preserve">Credencial de elector (IFE), o credencial de estudiante </t>
  </si>
  <si>
    <t>http://sistemas.zamora.gob.mx/transparencia/docs/a35fxix/CEDULA_DE-PRESTAMO_HISTORICO.pdf</t>
  </si>
  <si>
    <t>Inmediata</t>
  </si>
  <si>
    <t>Archivo Municipal</t>
  </si>
  <si>
    <t>Calle</t>
  </si>
  <si>
    <t>Hidalgo Sur</t>
  </si>
  <si>
    <t>Número 291</t>
  </si>
  <si>
    <t>ND</t>
  </si>
  <si>
    <t>Ciudad</t>
  </si>
  <si>
    <t>Centro</t>
  </si>
  <si>
    <t>Zamora, Mihcoacán</t>
  </si>
  <si>
    <t>Zamora, Michoacán</t>
  </si>
  <si>
    <t>Michoacán</t>
  </si>
  <si>
    <t>Telefono (351) 5154353</t>
  </si>
  <si>
    <t>De lunes a viernes de  8:00am a 03:00pm</t>
  </si>
  <si>
    <t xml:space="preserve">Ley de Archivos Administrativos e Históricos del Estado de Michoacán de Ocampo y sus Municipios; capítulo III, Artículo 17.  Reglamento del Archivo Municipal de Zamora                                                                                                                                                                                                                                                                                                                                  Michoacán; capítulo I, Artículo 16, capítulo IV, Artículos, 29, 30, 31, 32, 33, 34 y 35  </t>
  </si>
  <si>
    <t>Interponer queja o denuncia ante la Contraloría Municipal</t>
  </si>
  <si>
    <t>http://sistemas.zamora.gob.mx/transparencia/docs/a35fxix/LISTA_DE_CATALOGOS_EXISTENTES_EN_-EL_AREA_DE_HISTORICO.pdf</t>
  </si>
  <si>
    <t>No existen formatos específicos para solicitar este servicio, actualmente se esta trabajando en la actualización de los catalógo de disposición documental histórica.</t>
  </si>
  <si>
    <t xml:space="preserve">Visitas guiadas </t>
  </si>
  <si>
    <t>Centros educativos nivel primaria,Centros educativos nivel secundaria, Centros educativos nivel preparatoria, Centros educativos nivel universidad</t>
  </si>
  <si>
    <t>Conocer las instalaciones que ocupa el Archivo Municipal de la Ciudad de Zamora, Michoacán,  como Institución, en infraestructura y a nivel documental.</t>
  </si>
  <si>
    <t>Solicitar el servicio con ocho días hábiles  de anticipación por medio de oficio dirigido a la Administración del Archivo Municipal, especificando la institución o escuela, su lugar de origen, el objetivo de su visita y la cantidad de personas asistentes.  Así mismo, todos los visitantes deberán portar cubre bocas, guantes de latex, y podrán usar camara sin flash. Llenar el formato de registro de visitante. Los horarios de las visitas son de 10:00am a 01:00pm</t>
  </si>
  <si>
    <t>Credencial de estudiante</t>
  </si>
  <si>
    <t>http://sistemas.zamora.gob.mx/transparencia/docs/a35fxix/REGISTRO-DE-VISITANTE-2015-2018.pdf</t>
  </si>
  <si>
    <t>Dos días hábiles después de recibir el oficio</t>
  </si>
  <si>
    <t>Número 292</t>
  </si>
  <si>
    <t>Telefono (351) 5154354</t>
  </si>
  <si>
    <t xml:space="preserve">Ley de Archivos Administrativos e Históricos del Estado de Michoacán de Ocampo y sus Municipios; capítulo III, Artículo 17.  Reglamento del Archivo Municipal de Zamora Michoacán; capítulo I, Artículo 16, capítulo IV, Artículos, 29, 30, 31, 32, 33, 34 y 35 </t>
  </si>
  <si>
    <t>Archivo  Municipal</t>
  </si>
  <si>
    <t>No existe formato específico para solicitar este servicio.</t>
  </si>
  <si>
    <t xml:space="preserve">Exposiciones </t>
  </si>
  <si>
    <t>Conocer el acervo histórico</t>
  </si>
  <si>
    <t>Cámara sin flash.  Abierto de 8:00am a 3:00pm</t>
  </si>
  <si>
    <t>Número 293</t>
  </si>
  <si>
    <t>Telefono (351) 5154355</t>
  </si>
  <si>
    <t>ARCHIVO MUNICIPAL</t>
  </si>
  <si>
    <t>DIF</t>
  </si>
  <si>
    <t>Psicoterapia iN/Dividual, infantil, de pareja o familiar.</t>
  </si>
  <si>
    <t xml:space="preserve">Mejorar la salud mental especializada en las áreas cognitiva, afectiva y comportamental que nos ayude a enriquecer la calidad de vida general de los pacientes prosperaN/Do en su autoconcepto y autoconocimiento en pro de la solución de problemas.  </t>
  </si>
  <si>
    <t xml:space="preserve">Acudir al Departamento de Psicologia en las instalaciones del DIF Municipal, para programar una cita y ya tenieN/Do su cita debera llegar 5 minutos antes de la hora y fecha programada, tenieN/Do como tolerancia máxima 5 minutos después de la hora de la cita, ademas, deberá tener disposición personal para encontrarse bajo proceso psicoterapéutico buscaN/Do resolver situaciones problemáticas iN/Dividuales, de pareja o familiares. </t>
  </si>
  <si>
    <t>N/D</t>
  </si>
  <si>
    <t>15 días</t>
  </si>
  <si>
    <t>Colonia</t>
  </si>
  <si>
    <t>Art. 66 de Ley orgánica Municipal</t>
  </si>
  <si>
    <t>Interponer queja ante la Contraloría Municipal</t>
  </si>
  <si>
    <t>DIF MUNICIPAL</t>
  </si>
  <si>
    <t>No se necesita ningun domcumento para recibir la terapia psicologíca, no hay hipervinculo de formatos por que no se requiere, no aplica sustento legal ya que son donativos, No hay hipervinculos de informacion adicional, no existe catalogo, manual o sistemas para este servicio.</t>
  </si>
  <si>
    <t>Seguimientos Psicológicos Legales</t>
  </si>
  <si>
    <t>Población que se encuentre bajo proceso judicial ya sea civil, familiar o penal.</t>
  </si>
  <si>
    <t xml:space="preserve">Procedimiento ordenado y/o solicitado por el organo judicial correspoN/Diente para mejorar la salud mental especializada en las áreas cognitiva, afectiva y comportamental que nos ayude a enriquecer la calidad de vida general de los pacientes en calidad de imputados o víctimas prosperaN/Do así en su autoconcepto y autoconocimiento en pro de la solución de problemas.  </t>
  </si>
  <si>
    <t>Las personas deben acudir al DIF Municipal, al departamento de psicologia para presentar el oficio del juzgado correspoN/Diente para posteriormente checar disponibilidad y programar la cita</t>
  </si>
  <si>
    <t>Oficio del Juzgado CorrespoN/Diente.</t>
  </si>
  <si>
    <t>gratuito</t>
  </si>
  <si>
    <t>Art. 66 de Ley orgánica Municipal, Codigo de Procedimientos Civiles del Estado de Michoacán</t>
  </si>
  <si>
    <t>No hay hipervinculo de formatos por que solo se requiere oficio de solicitud de autoridad judicial, no existe sustento legal para el cobro ya que es gratuito, no hay lugar de pago por que es gratuito, no hay hipervinculos de informacion adicional, no existe catalogo, manual o sistemas para este servicio.</t>
  </si>
  <si>
    <t>Valoraciones Psicológicas civiles y familires (Divorcio, patria potestad, guarda y custodia, convivencia, adopción, etc.), Penales (Violencia familiar, abusos sexuales y violaciones, etc.) e Instituciones gubernamentales.</t>
  </si>
  <si>
    <t>Determinar un perfil psicológico en cuanto a rasgos psico-socio-emocionales para así detectar la presencia o no de psicopatologías, trastornos de personalidad o alteraciones mentales y/u orgánicas que en su caso pudieran impedir el óptimo desarrollo mental, coN/Ductual y/o afectivo del iN/Dividuo en sus distinas áreas de desarrollo.</t>
  </si>
  <si>
    <t>Acudir al Departamento de Psicologia en las instalaciones del DIF Municipal, para programar una cita para la valoracion y ya tenieN/Do su cita debera llegar 5 minutos antes de la hora y fecha programada, tenieN/Do como tolerancia máxima 5 minutos después de la hora de la cita y deberá proporcionar oficio del juzgado o institución correspoN/Diente. Asistir a la valoración desayunado y en caso de usar lentes traer los mismos.</t>
  </si>
  <si>
    <t>Oficio del Juzgado y/o institución correspoN/Diente, tambien es necesario presentar copias de documentos: identificacion oficial, acuerdos del juzgado, actas nacimiento y matrimonio -en caso de aplicar-, comprobante de domicilio.</t>
  </si>
  <si>
    <t>22 días</t>
  </si>
  <si>
    <t>No hay hipervinculo de formatos por que solo se requiere oficio de solicitud de autoridad judicial, no aplica sustento legal ya que son donativos, no hay hipervinculos de informacion adicional, no existe catalogo, manual o sistemas para este servicio.</t>
  </si>
  <si>
    <t>Consulta General</t>
  </si>
  <si>
    <t>Consulta medica general</t>
  </si>
  <si>
    <t>Acudir con el médico general en el consultorio médico ubicado dentro de las instalaciones del DIF Municipal y sacar ficha para su atencion, ya que se atieN/Den a los beneficiarios conforme van llegaN/Do.</t>
  </si>
  <si>
    <t>30 minutos</t>
  </si>
  <si>
    <t>Art. 66 de la Ley Organica Municipal</t>
  </si>
  <si>
    <t>No se necesita ningun domcumento para recibir el servicio medico, no hay hipervinculo de formatos por que no se requieren, no aplica sustento legal ya que son donativos, No hay hipervinculos de informacion adicional, no existe catalogo, manual o sistemas para este servicio.</t>
  </si>
  <si>
    <t>Certificado Medico</t>
  </si>
  <si>
    <t>Obtención de Certificado Medico</t>
  </si>
  <si>
    <t>Acudir con el médico general en el consultorio médico ubicado dentro de las instalaciones del DIF Municipal y sacar ficha para su atencion, ya que se atieN/Den a los beneficiarios conforme van llegaN/Do</t>
  </si>
  <si>
    <t>No se necesita ningun domcumento para recibir el Certificado Medico, no hay hipervinculo de formatos por que no se requiere, no aplica sustento legal ya que son donativos, No hay hipervinculos de informacion adicional, no existe catalogo, manual o sistemas para este servicio.</t>
  </si>
  <si>
    <t>Certificado de Discapacidad</t>
  </si>
  <si>
    <t>Personas con alguna discapacidad permanente</t>
  </si>
  <si>
    <t>Obtener Certificado de Discapacidad</t>
  </si>
  <si>
    <t>Acudir con el médico general en el consultorio médico ubicado dentro de las instalaciones del DIF Municipal y sacar ficha para su atencion.</t>
  </si>
  <si>
    <t>No se necesita ningun domcumento para recibir el Certificado de Discapacidad, no hay hipervinculo de formatos por que no se requiere, no aplica sustento legal ya que son donativos, No hay hipervinculos de informacion adicional, no existe catalogo, manual o sistemas para este servicio.</t>
  </si>
  <si>
    <t>Aplicación de ampolletas</t>
  </si>
  <si>
    <t>Aplicar ampolletas bajo prescripcion medica</t>
  </si>
  <si>
    <t>Acudir con el médico general en el consultorio médico ubicado dentro de las instalaciones del DIF Municipal y sacar ficha para su atencion. rme van llegaN/Do</t>
  </si>
  <si>
    <t>Receta medica y traer consigo el medicamento a aplicar.</t>
  </si>
  <si>
    <t>No hay hipervinculo de formatos por que no se requiere, no aplica sustento legal ya que son donativos, No hay hipervinculos de informacion adicional, no existe catalogo, manual o sistemas para este servicio.</t>
  </si>
  <si>
    <t>Toma de Presión</t>
  </si>
  <si>
    <t>Toma de presión arterial para llevar control</t>
  </si>
  <si>
    <t>No se necesita ningun domcumento para que le tomen la presión arterial, no hay hipervinculo de formatos por que no se requiere, no aplica sustento legal ya que son donativos, No hay hipervinculos de informacion adicional, no existe catalogo, manual o sistemas para este servicio.</t>
  </si>
  <si>
    <t>toma de Glucosa</t>
  </si>
  <si>
    <t>Toma de nivel de glucosa para llevar control</t>
  </si>
  <si>
    <t>No se necesita ningun domcumento para que le tomen la glucosa, no hay hipervinculo de formatos por que no se requiere, no aplica sustento legal ya que son donativos, No hay hipervinculos de informacion adicional, no existe catalogo, manual o sistemas para este servicio.</t>
  </si>
  <si>
    <t>Curaciones</t>
  </si>
  <si>
    <t>Curaciones en general que se puedan realizar en consultorio</t>
  </si>
  <si>
    <t>No se necesita ningun domcumento para que reciba alguna curacion en el consultorio, no hay hipervinculo de formatos por que no se requiere, no aplica sustento legal ya que son donativos, No hay hipervinculos de informacion adicional, no existe catalogo, manual o sistemas para este servicio.</t>
  </si>
  <si>
    <t>Calcomania de Discapacidad para vehiculos</t>
  </si>
  <si>
    <t>Obtención de calcomanía de discapacidad, para estacionarse en los cajones y lugares reservados para personas con discapacidad en el municipio.</t>
  </si>
  <si>
    <t xml:space="preserve">Copia de la tarjeta de circulacion del vehiculo, copia del INE de la persona con discapacidad, copia de comprobante de Domicilio, Certificado Medico de la persona con dicapacidad. </t>
  </si>
  <si>
    <t>No hay hipervinculo de formatos por que solo se requiere la presencia para solicitar la calcomania de discapacidad,  no aplica el lugar de cobro por que es gratuito, no aplica el sustento legal por que es gratuito, N/D el lugar de cobro por que es gratuito, no hay hipervinculos de informacion adicional, no existe catalogo, manual o sistemas para este servicio.</t>
  </si>
  <si>
    <t>Venta de medicamentos del cuadro basico a bajo costo</t>
  </si>
  <si>
    <t>Obtener medicamento a bajo costo para mejorar la salud</t>
  </si>
  <si>
    <t>Acudir a la farmaciaubicada dentro de las instalaciones del DIF Municipal.</t>
  </si>
  <si>
    <t>Receta medica para antibioticos</t>
  </si>
  <si>
    <t>Lista de precios</t>
  </si>
  <si>
    <t>COFEPRIS</t>
  </si>
  <si>
    <t>No hay hipervinculo de formatos por que solo se requiere acudir a las instalaciones del DIF, no aplica sustento legal ya que son donativos, no hay hipervinculos de informacion adicional, no existe catalogo, manual o sistemas para este servicio.</t>
  </si>
  <si>
    <t>Asesoría Jurídica</t>
  </si>
  <si>
    <t>Conocer sus derechos y obligaciones legales, así como orientación legal y firma de convenios</t>
  </si>
  <si>
    <t>Acudir al departamento jurídico, ubicado en las instalaciones del Dif Municipal y sacar ficha para su atencion.</t>
  </si>
  <si>
    <t>Art. 66de la Ley Organica Municipal</t>
  </si>
  <si>
    <t>No se necesita ningun domcumento para recibir asesoria jurídica, no hay hipervinculo de formatos por que no se requiere, no aplica sustento legal ya que son donativos, no hay hipervinculos de informacion adicional, no existe catalogo, manual o sistemas para este servicio.</t>
  </si>
  <si>
    <t xml:space="preserve">Consulta Nutricional </t>
  </si>
  <si>
    <t xml:space="preserve">Población en general </t>
  </si>
  <si>
    <t>Diagnóstico nutricional y plan alimenticio iN/Dividualizado</t>
  </si>
  <si>
    <t xml:space="preserve">Acudir al DIF Municipal al área de nutrición para programar una cita, y presentarse 5 minutos antes de la cita programada, la cual teN/Dra 10 minutos de tolerancia. </t>
  </si>
  <si>
    <t>1 semana</t>
  </si>
  <si>
    <t>No se necesita ningun domcumento para acceder a la consulta nutricional, no hay hipervinculo de formatos por que no se requiere, no aplica sustento legal ya que son donativos, no hay hipervinculos de informacion adicional, no existe catalogo, manual o sistemas para este servicio.</t>
  </si>
  <si>
    <t xml:space="preserve">Asistencia Social </t>
  </si>
  <si>
    <t>Poblacion de bajos recursos</t>
  </si>
  <si>
    <t>Apoyo en pañales, medicamentos, sillas de ruedas, auxiliares auditivos, hemodialisis, pasajes a otras ciudades para atención medica, lentes, muletas, leche en polvo, canalizaciones a especialistas y a instituciones de salud.</t>
  </si>
  <si>
    <t>Acudir en la Recepción del DIF Municipal y pedir ficha para pasar con una trabajadora social, ya que se atieN/Den a los beneficiarios conforme van llegaN/Do</t>
  </si>
  <si>
    <t>Receta medica, identificacion oficial, poliza del seguro popular, si cuenta con ella, carnet de citas en alguna intitucion de salud, diagnostico medico y se realizara visita domiciliaria para verificar la situacion economica y familiar.</t>
  </si>
  <si>
    <t>8 dias</t>
  </si>
  <si>
    <t>No hay hipervinculo de formatos por que solo se requiere acudir a las instalaciones del DIF, no  aplica el lugar de cobro por que es gratuito,  los servicios de asistencia social son gratuitos, no aplica sustento legal ya que son donativos, No hay hipervinculos de informacion adicional, no existe catalogo, manual o sistemas para este servicio.</t>
  </si>
  <si>
    <t>Estudio Socio - Económico</t>
  </si>
  <si>
    <t>Realizar estudio minucioso sobre la situación economica, familiar y social en que se encuentra una familia o persona fisica que se encuentra en alguna situacion juridica.</t>
  </si>
  <si>
    <t>Acudir al DIF Municipal para programar fecha para la visita domiciliaria y proporcionar datos de doN/De se realizará la visita, así como el oficio del juzgado o institución correspoN/Diente.</t>
  </si>
  <si>
    <t>Oficio del Juzgado y/o institución correspoN/Diente, comprobante de domicilio, identificacion oficial, comprobante de ingresos, recibos de servicios con los que cuente en su vivieN/Da.</t>
  </si>
  <si>
    <t xml:space="preserve">Codigo de Procedimientos Civiles y Familiares del Estado de michoacán </t>
  </si>
  <si>
    <t>No hay hipervinculo de formatos por que solo se requiere oficio de solicitud de autoridad judicial, no aplica sustento legal ya que son donativos, No hay hipervinculos de informacion adicional, no existe catalogo, manual o sistemas para este servicio.</t>
  </si>
  <si>
    <t>Consulta Dental</t>
  </si>
  <si>
    <t>Servicios basicos dentales y aplicación de fluor</t>
  </si>
  <si>
    <t>Acudir al DIF Municipal en la recepción y sacar ficha para la atencion dental.</t>
  </si>
  <si>
    <t>No se necesita ningun domcumento para recibir el servicio dental, no hay hipervinculo de formatos por que no se requieren, no aplica sustento legal ya que son donativos, No hay hipervinculos de informacion adicional, no existe catalogo, manual o sistemas para este servicio.</t>
  </si>
  <si>
    <t>Aplicación de Amalgama</t>
  </si>
  <si>
    <t>Aplicación de Resina</t>
  </si>
  <si>
    <t>Acudir al DIF Municipal en la recepción y sacar ficha para la atencion dental, ya que se atieN/Den a los beneficiarios conforme van llegaN/Do</t>
  </si>
  <si>
    <t>Aplicación de Ionomero de Vidrio</t>
  </si>
  <si>
    <t>Extracciones simples</t>
  </si>
  <si>
    <t>Extraccion del 3 molar</t>
  </si>
  <si>
    <t>Radiografia</t>
  </si>
  <si>
    <t>No se necesita ningun domcumento para recibir , no hay hipervinculo de formatos por que no se requieren, no aplica sustento legal ya que son donativos, No hay hipervinculos de informacion adicional, no existe catalogo, manual o sistemas para este servicio.</t>
  </si>
  <si>
    <t>Profilaxis</t>
  </si>
  <si>
    <t>Rehabilitación Fisica</t>
  </si>
  <si>
    <t>Terapia fisíca a personas con alguna discapacidad temporal o permanente</t>
  </si>
  <si>
    <t>Acudir al DIF municipal, en la recepción para sacar ficha para su atencion de primera vez, ya posterior se le dara horario y dias que teN/Drá que asistir a la terapia fisíca.</t>
  </si>
  <si>
    <t>Diagnostico Medico  y radiografias si las tuviere</t>
  </si>
  <si>
    <t>Consulta 50, terapia subsecuente 30</t>
  </si>
  <si>
    <t>No se necesita ningun domcumento para asistir a los grupos de Adultos Mayores, no hay hipervinculo de formatos por que no se requieren, no aplica lugar de cobro por que es gratuito, no aplica sustento legal por que es gratuito, No hay hipervinculos de informacion adicional, no existe catalogo, manual o sistemas para este servicio.</t>
  </si>
  <si>
    <t>Atencion a grupos de Adultos Mayores</t>
  </si>
  <si>
    <t>Personas que tengan 60 años cumplidos</t>
  </si>
  <si>
    <t>Atencion a Adultos Mayores con ejercicios y actividades recreativas de acuerdo a su edad</t>
  </si>
  <si>
    <t>Tener 60 años cumplidos y acudir al DIF Municipal a la estancia de Adultos mayores para registrarse en alguno de los grupos.</t>
  </si>
  <si>
    <t>Credencial de INAPAM, identificación oficial y acta de Nacimiento</t>
  </si>
  <si>
    <t>Tener 60 años cumplidos y acudir al CEDECO El vergel a la estancia de Adultos mayores para registrarse en alguno de los grupos.</t>
  </si>
  <si>
    <t>Tener 60 años cumplidos y acudir al  PREP El Carmen a la estancia de Adultos mayores para registrarse en alguno de los grupos.</t>
  </si>
  <si>
    <t>Tener 60 años cumplidos y acudir al CEDECO Salinas de Gortari a la estancia de Adultos mayores para registrarse en alguno de los grupos.</t>
  </si>
  <si>
    <t>Tener 60 años cumplidos y acudir al CEDECO Miguel Regalado a la estancia de Adultos mayores para registrarse en alguno de los grupos.</t>
  </si>
  <si>
    <t>Tener 60 años cumplidos y acudir al Centro de Integración Juvenil en la estancia de Adultos mayores para registrarse en alguno de los grupos.</t>
  </si>
  <si>
    <t>No se necesita ningun domcumento para asistir a los grupos de Adultos Mayores, no hay hipervinculo de formatos por que no se requieren, N/D lugar de cobro por que es gratuito, N/D sustento legal por que es gratuito, No hay hipervinculos de informacion adicional, no existe catalogo, manual o sistemas para este servicio.</t>
  </si>
  <si>
    <t>Talleres de Manualidades</t>
  </si>
  <si>
    <t xml:space="preserve">ApreN/Der a realizar manualidades </t>
  </si>
  <si>
    <t>Acudir al DIF Municipal en el horario establecido para el taller y tener ganas de apreN/Der y asistir a algunos de los talleres.</t>
  </si>
  <si>
    <t>No se necesita ningun domcumento para acceder y asistir a los talleres, no hay hipervinculo de formatos por que no se requieren, No hay hipervinculos de informacion adicional, no existe catalogo, manual o sistemas para este servicio.</t>
  </si>
  <si>
    <t>Acudir al  local doN/De se imparte el taller, en el horario establecido para el taller y tener ganas de apreN/Der y asistir a algunos de los talleres.</t>
  </si>
  <si>
    <t>Talleres de Cocina</t>
  </si>
  <si>
    <t>ApreN/Der a realizar platillos con ingredientes nutritivos y economicos</t>
  </si>
  <si>
    <t>Talleres de Belleza</t>
  </si>
  <si>
    <t>ApreN/Der a realizar cortes de pelo, aplicación de tintes, peinados y maquillaje</t>
  </si>
  <si>
    <t>Acudir al CEDECO SAlinas en el horario establecido para el taller y tener ganas de apreN/Der y asistir a algunos de los talleres.</t>
  </si>
  <si>
    <t>Talleres de Corte y Confección</t>
  </si>
  <si>
    <t>ApreN/Der a realizar bastillas, preN/Das de ropa, vestidos</t>
  </si>
  <si>
    <t>Acudir al PREP La Pradera en el horario establecido para el taller y tener ganas de apreN/Der y asistir a algunos de los talleres.</t>
  </si>
  <si>
    <t>Talleres de Reposteria</t>
  </si>
  <si>
    <t xml:space="preserve">ApreN/Der a realizar galletas y postres </t>
  </si>
  <si>
    <t>Talleres de gelatina artistica</t>
  </si>
  <si>
    <t xml:space="preserve">ApreN/Der a realizar gelatinas artitisca para su venta </t>
  </si>
  <si>
    <t>Talleres de bordado y tejido</t>
  </si>
  <si>
    <t>ApreN/Der a realizar diferentes tipos de tejidos y bordanos en diferentes telas</t>
  </si>
  <si>
    <t>Talleres de pintura textil y pirograbado</t>
  </si>
  <si>
    <t>ApreN/Der diferentes tecnicas de pintado en telas y realizacion de diferentes diseños</t>
  </si>
  <si>
    <t>Taller de promoción y difusión de los derechos de la niñez</t>
  </si>
  <si>
    <t>Niños, niñas y adolescentes ( menores de 17 años 11 meses)</t>
  </si>
  <si>
    <t>Conocer la convencion de los derechos del niño y la participacion infantil</t>
  </si>
  <si>
    <t xml:space="preserve">Acudir al DIF Municipal al departamento de Niños y Jovenes en Riesgo y registrarse en el taller de su interes, y de le proporcionara la informacion necesaria como el día y la hora en que se impartira el taller y se deberá cumplir con el rango de edad.  </t>
  </si>
  <si>
    <t>Taller de Desarrollo de habilidades del buen trato en la familia</t>
  </si>
  <si>
    <t>Desarrollo de habilidades para un desarrollo armonico en los espacios en doN/De se desarrolla el niño o niña</t>
  </si>
  <si>
    <t>Taller tratame bien</t>
  </si>
  <si>
    <t>Adolescentes</t>
  </si>
  <si>
    <t>Conocer y practicar formas positivas de relacionarse entre amigos y pareja</t>
  </si>
  <si>
    <t>No se necesita ningun domcumento para asistir al taller, no hay hipervinculo de formatos por que no se requieren, no aplica lugar de cobro por que es gratuito, no aplica sustento legal por que es gratuito, No hay hipervinculos de informacion adicional, no existe catalogo, manual o sistemas para este servicio.</t>
  </si>
  <si>
    <t>Taller de prevención de adicciones</t>
  </si>
  <si>
    <t>Desarrollo de habilidades para la toma de decisiones responsables frente al consumo de drogas</t>
  </si>
  <si>
    <t>Taller de trabajo infantil (scream)</t>
  </si>
  <si>
    <t>Fortalecer el movimiento muN/Dial en contra del trabajo infantil</t>
  </si>
  <si>
    <t>Taller del embarazo en adolescentes</t>
  </si>
  <si>
    <t>Desarrollo de habilidades para la toma de decisiones responsables frente al inicio del ejercicio de la sexualidad</t>
  </si>
  <si>
    <t>Taller de problemas de apreN/Dizaje</t>
  </si>
  <si>
    <t>Niños y niñas de nivel básico ( primaria)</t>
  </si>
  <si>
    <t>Desarrollo de habiliadades que permitan un mejor desempeño dentro del aula escolar</t>
  </si>
  <si>
    <t>Centro PAMAR</t>
  </si>
  <si>
    <t>Espacio recreativo y ludico con la finalidad de erradicar el trabajo infantil</t>
  </si>
  <si>
    <t>Área que proporciona el servicio</t>
  </si>
  <si>
    <t>Lugares doN/De se efectúa el pago</t>
  </si>
  <si>
    <t>FuN/Damento jurídico-administrativo del servicio</t>
  </si>
  <si>
    <t>SECRETARIA</t>
  </si>
  <si>
    <t xml:space="preserve">Servicios  </t>
  </si>
  <si>
    <t>Capacitación</t>
  </si>
  <si>
    <t xml:space="preserve">Escuelas Públicas Y Privadas </t>
  </si>
  <si>
    <t>Saber Cómo Activar El Numero De Emergencias Y Dar Atención En Caso De Accidente</t>
  </si>
  <si>
    <t xml:space="preserve">Presencial </t>
  </si>
  <si>
    <t>No Existe</t>
  </si>
  <si>
    <t>Presentar Solicitud</t>
  </si>
  <si>
    <t>Una Semana</t>
  </si>
  <si>
    <t xml:space="preserve">PROTECCION CIVIL </t>
  </si>
  <si>
    <t>CALLE</t>
  </si>
  <si>
    <t>20 DE NOVIEMBRE</t>
  </si>
  <si>
    <t xml:space="preserve">EJIDAL SUR </t>
  </si>
  <si>
    <t>ZAMORA</t>
  </si>
  <si>
    <t>MICHOACÁN</t>
  </si>
  <si>
    <t>24 HRS</t>
  </si>
  <si>
    <t>Sin Costo</t>
  </si>
  <si>
    <t xml:space="preserve">Artículo 2, Frac. I, Il, De La Ley De Ingresos Del Municipio De Zamora, Michoacán </t>
  </si>
  <si>
    <t>Poner Queja En Contraloría</t>
  </si>
  <si>
    <t xml:space="preserve">Contraloría Municipal </t>
  </si>
  <si>
    <t xml:space="preserve">Protección Civil </t>
  </si>
  <si>
    <t>No existe información adicional para acceder a este servicio</t>
  </si>
  <si>
    <t>Servicios</t>
  </si>
  <si>
    <t xml:space="preserve">Inspecciones </t>
  </si>
  <si>
    <t xml:space="preserve">Industrias y Empresas </t>
  </si>
  <si>
    <t xml:space="preserve">Mayor Seguridad En Su Negocio </t>
  </si>
  <si>
    <t>Licencia Municipal, Razón Social, Apertura De Negocio</t>
  </si>
  <si>
    <t xml:space="preserve">Solicitud De Inspección </t>
  </si>
  <si>
    <t>Hasta 5 Días Hábiles</t>
  </si>
  <si>
    <t>Tesorería</t>
  </si>
  <si>
    <t xml:space="preserve">Cartilla Militar </t>
  </si>
  <si>
    <t xml:space="preserve">Varones Mayores de Edad </t>
  </si>
  <si>
    <t xml:space="preserve">Agilizar Su Tramite De Servicio Militar </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</si>
  <si>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</si>
  <si>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</si>
  <si>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http://sistemas.zamora.gob.mx/transparencia/docs/a35fxix/solicitud-azul-cartilla.pdf</t>
  </si>
  <si>
    <t xml:space="preserve">Dos A Tres Días Hábiles </t>
  </si>
  <si>
    <t>SECRETARÍA DEL AYUNTAMIENTO</t>
  </si>
  <si>
    <t>GUERRERO</t>
  </si>
  <si>
    <t>82 ORIENTE</t>
  </si>
  <si>
    <t>CENTRO</t>
  </si>
  <si>
    <t>SECRETARÍA</t>
  </si>
  <si>
    <t>3515120001 EXT 220</t>
  </si>
  <si>
    <t>08:00-15:00</t>
  </si>
  <si>
    <t xml:space="preserve">Secretaria del Ayuntamiento </t>
  </si>
  <si>
    <t>4to.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</si>
</sst>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x14ac:knownFonts="1">
    <font>
      <sz val="11"/>
      <color theme="1"/>
      <name val="Calibri"/>
      <family val="2"/>
      <scheme val="minor"/>
    </font>
    <font>
      <b/>
      <sz val="11"/>
      <color theme="0"/>
      <name val="Calibri"/>
      <family val="2"/>
      <scheme val="minor"/>
    </font>
    <font>
      <sz val="11"/>
      <color theme="0"/>
      <name val="Calibri"/>
      <family val="2"/>
      <scheme val="minor"/>
    </font>
    <font>
      <b/>
      <sz val="20"/>
      <color theme="1"/>
      <name val="Calibri"/>
      <family val="2"/>
      <scheme val="minor"/>
    </font>
    <font>
      <u/>
      <sz val="11"/>
      <color theme="10"/>
      <name val="Calibri"/>
      <family val="2"/>
      <scheme val="minor"/>
    </font>
    <font>
      <sz val="14"/>
      <color theme="1"/>
      <name val="Calibri"/>
      <family val="2"/>
      <scheme val="minor"/>
    </font>
    <font>
      <b/>
      <sz val="8"/>
      <color indexed="9"/>
      <name val="Arial"/>
      <family val="2"/>
    </font>
    <font>
      <sz val="8"/>
      <name val="Arial"/>
      <family val="2"/>
    </font>
    <font>
      <sz val="11"/>
      <name val="Calibri"/>
      <family val="2"/>
      <scheme val="minor"/>
    </font>
    <font>
      <sz val="10"/>
      <color rgb="FF000000"/>
      <name val="Arial"/>
      <family val="2"/>
    </font>
    <font>
      <b/>
      <sz val="8"/>
      <color rgb="FFFFFFFF"/>
      <name val="Arial"/>
      <family val="2"/>
    </font>
    <font>
      <sz val="10"/>
      <name val="Arial"/>
      <family val="2"/>
    </font>
  </fonts>
  <fills count="9">
    <fill>
      <patternFill patternType="none"/>
    </fill>
    <fill>
      <patternFill patternType="gray125"/>
    </fill>
    <fill>
      <patternFill patternType="solid">
        <fgColor theme="1"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indexed="63"/>
        <bgColor indexed="64"/>
      </patternFill>
    </fill>
    <fill>
      <patternFill patternType="solid">
        <fgColor theme="0" tint="-0.249977111117893"/>
        <bgColor indexed="64"/>
      </patternFill>
    </fill>
    <fill>
      <patternFill patternType="solid">
        <fgColor rgb="FFE1E1E1"/>
        <bgColor rgb="FF000000"/>
      </patternFill>
    </fill>
    <fill>
      <patternFill patternType="solid">
        <fgColor rgb="FF333333"/>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0" fillId="0" borderId="0" xfId="0" applyAlignment="1">
      <alignment horizontal="center" vertical="center" wrapText="1"/>
    </xf>
    <xf numFmtId="0" fontId="1" fillId="3" borderId="0" xfId="0" applyFont="1" applyFill="1" applyAlignment="1">
      <alignment horizontal="center" vertical="center" wrapText="1"/>
    </xf>
    <xf numFmtId="0" fontId="0" fillId="4" borderId="1" xfId="0" applyFill="1" applyBorder="1" applyAlignment="1">
      <alignment horizontal="center" vertical="center" wrapText="1"/>
    </xf>
    <xf numFmtId="14" fontId="0" fillId="0" borderId="0" xfId="0" applyNumberFormat="1" applyAlignment="1">
      <alignment horizontal="center" vertical="center" wrapText="1"/>
    </xf>
    <xf numFmtId="14" fontId="0" fillId="4" borderId="1" xfId="0" applyNumberForma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4" fillId="0" borderId="0" xfId="1" applyAlignment="1">
      <alignment horizontal="center" vertical="center" wrapText="1"/>
    </xf>
    <xf numFmtId="0" fontId="7" fillId="0" borderId="0" xfId="0" applyFont="1" applyAlignment="1" applyProtection="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8" fillId="0" borderId="0" xfId="0" applyFont="1" applyAlignment="1">
      <alignment horizontal="center" vertical="center" wrapText="1"/>
    </xf>
    <xf numFmtId="0" fontId="8" fillId="6"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6" borderId="1" xfId="0" applyNumberFormat="1" applyFill="1" applyBorder="1" applyAlignment="1">
      <alignment horizontal="center" vertical="center" wrapText="1"/>
    </xf>
    <xf numFmtId="0" fontId="7" fillId="0" borderId="7" xfId="0" applyFont="1" applyBorder="1" applyAlignment="1" applyProtection="1">
      <alignment horizontal="center" vertical="center" wrapText="1"/>
    </xf>
    <xf numFmtId="14" fontId="7" fillId="0" borderId="7"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6" fontId="7" fillId="0" borderId="7" xfId="0" applyNumberFormat="1"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9" fillId="7" borderId="11"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5" borderId="6" xfId="0" applyFont="1" applyFill="1" applyBorder="1" applyAlignment="1">
      <alignment horizontal="center" vertical="center" wrapText="1"/>
    </xf>
    <xf numFmtId="0" fontId="7" fillId="0" borderId="0" xfId="0" applyFont="1" applyAlignment="1" applyProtection="1">
      <alignment horizontal="center" vertical="center" wrapText="1"/>
    </xf>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4"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37;a/24Formato_XIX-Servicios_que_ofrece_el_sujeto_obligado_SECRETARIA_2doTri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F/2015/Formato_XIX-Servicios_que_ofrece_el_sujeto_obligado_DIF_2DO%20TRIMESTRE%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F/2015/Formato_XIX-Servicios_que_ofrece_el_sujeto_obligado_DIF_4TO%20TRIMESTR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Tabla 239892"/>
      <sheetName val="Tabla 239893"/>
      <sheetName val="Tabla 239894"/>
      <sheetName val="hidden1"/>
      <sheetName val="hidden_Tabla_2398921"/>
      <sheetName val="hidden_Tabla_2398922"/>
      <sheetName val="hidden_Tabla_2398941"/>
      <sheetName val="hidden_Tabla_2398942"/>
      <sheetName val="hidden_Tabla_2398943"/>
      <sheetName val="Informe de compatibilidad"/>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2"/>
      <sheetName val="hidden_Tabla_2398921"/>
      <sheetName val="hidden_Tabla_2398941"/>
      <sheetName val="hidden_Tabla_2398942"/>
      <sheetName val="hidden_Tabla_239894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892"/>
      <sheetName val="Tabla 239893"/>
      <sheetName val="Tabla 239894"/>
      <sheetName val="hidden1"/>
      <sheetName val="hidden_Tabla_2398922"/>
      <sheetName val="hidden_Tabla_2398921"/>
      <sheetName val="hidden_Tabla_2398941"/>
      <sheetName val="hidden_Tabla_2398942"/>
      <sheetName val="hidden_Tabla_2398943"/>
    </sheetNames>
    <sheetDataSet>
      <sheetData sheetId="0" refreshError="1"/>
      <sheetData sheetId="1">
        <row r="4">
          <cell r="A4">
            <v>1</v>
          </cell>
          <cell r="B4" t="str">
            <v xml:space="preserve">                                   DIF                                                                                                                                                 </v>
          </cell>
          <cell r="C4" t="str">
            <v>Calle</v>
          </cell>
          <cell r="D4" t="str">
            <v>Obrero</v>
          </cell>
          <cell r="E4">
            <v>746</v>
          </cell>
          <cell r="G4" t="str">
            <v>Colonia</v>
          </cell>
          <cell r="H4" t="str">
            <v>Las Fuentes</v>
          </cell>
          <cell r="I4">
            <v>109</v>
          </cell>
          <cell r="J4" t="str">
            <v>Zamora</v>
          </cell>
          <cell r="K4">
            <v>109</v>
          </cell>
          <cell r="L4" t="str">
            <v>Zamora</v>
          </cell>
          <cell r="M4">
            <v>16</v>
          </cell>
          <cell r="N4" t="str">
            <v>Michoacán</v>
          </cell>
          <cell r="O4">
            <v>59699</v>
          </cell>
          <cell r="P4" t="str">
            <v>Ivan de Jesus Martínez Vega</v>
          </cell>
          <cell r="Q4" t="str">
            <v xml:space="preserve">Lunes a Viernes de 8:00 a 15:00 horas </v>
          </cell>
        </row>
        <row r="5">
          <cell r="A5">
            <v>2</v>
          </cell>
          <cell r="B5" t="str">
            <v>CEDECO El Vergel</v>
          </cell>
          <cell r="C5" t="str">
            <v>Calle</v>
          </cell>
          <cell r="D5" t="str">
            <v>Nogal</v>
          </cell>
          <cell r="E5">
            <v>1</v>
          </cell>
          <cell r="G5" t="str">
            <v>Colonia</v>
          </cell>
          <cell r="H5" t="str">
            <v>El Vergel</v>
          </cell>
          <cell r="I5">
            <v>109</v>
          </cell>
          <cell r="J5" t="str">
            <v>Zamora</v>
          </cell>
          <cell r="K5">
            <v>109</v>
          </cell>
          <cell r="L5" t="str">
            <v>Zamora</v>
          </cell>
          <cell r="M5">
            <v>16</v>
          </cell>
          <cell r="N5" t="str">
            <v>Michoacán</v>
          </cell>
          <cell r="O5">
            <v>59636</v>
          </cell>
          <cell r="P5" t="str">
            <v>Victoria Ochoa Bustos</v>
          </cell>
          <cell r="Q5" t="str">
            <v xml:space="preserve">Lunes de 10:00 a 13:00 horas </v>
          </cell>
        </row>
        <row r="6">
          <cell r="A6">
            <v>3</v>
          </cell>
          <cell r="B6" t="str">
            <v>PREP del Carmen</v>
          </cell>
          <cell r="C6" t="str">
            <v>Calle</v>
          </cell>
          <cell r="D6" t="str">
            <v>Lerdo de Tejada</v>
          </cell>
          <cell r="E6" t="str">
            <v>s/n</v>
          </cell>
          <cell r="G6" t="str">
            <v>Colonia</v>
          </cell>
          <cell r="H6" t="str">
            <v>El Carmen</v>
          </cell>
          <cell r="I6">
            <v>109</v>
          </cell>
          <cell r="J6" t="str">
            <v>Zamora</v>
          </cell>
          <cell r="K6">
            <v>109</v>
          </cell>
          <cell r="L6" t="str">
            <v>Zamora</v>
          </cell>
          <cell r="M6">
            <v>16</v>
          </cell>
          <cell r="N6" t="str">
            <v>Michoacán</v>
          </cell>
          <cell r="O6">
            <v>59620</v>
          </cell>
          <cell r="P6" t="str">
            <v>Victoria Ochoa Bustos</v>
          </cell>
          <cell r="Q6" t="str">
            <v xml:space="preserve">Miercoles de 10:00 a 13:00 horas </v>
          </cell>
        </row>
        <row r="7">
          <cell r="A7">
            <v>4</v>
          </cell>
          <cell r="B7" t="str">
            <v>CEDECO Salinas de Gortari</v>
          </cell>
          <cell r="C7" t="str">
            <v>Calle</v>
          </cell>
          <cell r="D7" t="str">
            <v>30 de Septiembre</v>
          </cell>
          <cell r="E7" t="str">
            <v>s/n</v>
          </cell>
          <cell r="G7" t="str">
            <v>Colonia</v>
          </cell>
          <cell r="H7" t="str">
            <v>Salinas de Gortari</v>
          </cell>
          <cell r="I7">
            <v>109</v>
          </cell>
          <cell r="J7" t="str">
            <v>Zamora</v>
          </cell>
          <cell r="K7">
            <v>109</v>
          </cell>
          <cell r="L7" t="str">
            <v>Zamora</v>
          </cell>
          <cell r="M7">
            <v>16</v>
          </cell>
          <cell r="N7" t="str">
            <v>Michoacán</v>
          </cell>
          <cell r="O7">
            <v>59650</v>
          </cell>
          <cell r="P7" t="str">
            <v>Victoria Ochoa Bustos</v>
          </cell>
          <cell r="Q7" t="str">
            <v xml:space="preserve">Martes de 10:00 a 13:00 horas </v>
          </cell>
        </row>
        <row r="8">
          <cell r="A8">
            <v>5</v>
          </cell>
          <cell r="B8" t="str">
            <v>CEDECO Miguel Regalado</v>
          </cell>
          <cell r="C8" t="str">
            <v>Calle</v>
          </cell>
          <cell r="D8" t="str">
            <v xml:space="preserve">Samael Arcangel </v>
          </cell>
          <cell r="E8" t="str">
            <v>s/n</v>
          </cell>
          <cell r="G8" t="str">
            <v>Colonia</v>
          </cell>
          <cell r="H8" t="str">
            <v>Quinta San Jose</v>
          </cell>
          <cell r="I8">
            <v>109</v>
          </cell>
          <cell r="J8" t="str">
            <v>Zamora</v>
          </cell>
          <cell r="K8">
            <v>109</v>
          </cell>
          <cell r="L8" t="str">
            <v>Zamora</v>
          </cell>
          <cell r="M8">
            <v>16</v>
          </cell>
          <cell r="N8" t="str">
            <v>Michoacán</v>
          </cell>
          <cell r="O8">
            <v>59640</v>
          </cell>
          <cell r="P8" t="str">
            <v>Victoria Ochoa Bustos</v>
          </cell>
          <cell r="Q8" t="str">
            <v xml:space="preserve">Jueves de 10:00 a 13:00 horas </v>
          </cell>
        </row>
        <row r="9">
          <cell r="A9">
            <v>6</v>
          </cell>
          <cell r="B9" t="str">
            <v>Centro de Integracion Juvenil</v>
          </cell>
          <cell r="C9" t="str">
            <v>Avenida</v>
          </cell>
          <cell r="D9" t="str">
            <v>Santiago</v>
          </cell>
          <cell r="E9" t="str">
            <v>s/n</v>
          </cell>
          <cell r="G9" t="str">
            <v>Colonia</v>
          </cell>
          <cell r="H9" t="str">
            <v>Valencia 2da Seccion</v>
          </cell>
          <cell r="I9">
            <v>109</v>
          </cell>
          <cell r="J9" t="str">
            <v>Zamora</v>
          </cell>
          <cell r="K9">
            <v>109</v>
          </cell>
          <cell r="L9" t="str">
            <v>Zamora</v>
          </cell>
          <cell r="M9">
            <v>16</v>
          </cell>
          <cell r="N9" t="str">
            <v>Michoacán</v>
          </cell>
          <cell r="O9">
            <v>59610</v>
          </cell>
          <cell r="P9" t="str">
            <v>Victoria Ochoa Bustos</v>
          </cell>
          <cell r="Q9" t="str">
            <v xml:space="preserve">Viernes de 10:00 a 13:00 horas </v>
          </cell>
        </row>
        <row r="10">
          <cell r="A10">
            <v>7</v>
          </cell>
          <cell r="B10" t="str">
            <v xml:space="preserve">Local </v>
          </cell>
          <cell r="C10" t="str">
            <v>Calle</v>
          </cell>
          <cell r="D10" t="str">
            <v>Morelos</v>
          </cell>
          <cell r="E10">
            <v>539</v>
          </cell>
          <cell r="G10" t="str">
            <v>Colonia</v>
          </cell>
          <cell r="H10" t="str">
            <v>Centro</v>
          </cell>
          <cell r="I10">
            <v>109</v>
          </cell>
          <cell r="J10" t="str">
            <v>Zamora</v>
          </cell>
          <cell r="K10">
            <v>109</v>
          </cell>
          <cell r="L10" t="str">
            <v>Zamora</v>
          </cell>
          <cell r="M10">
            <v>16</v>
          </cell>
          <cell r="N10" t="str">
            <v>Michoacán</v>
          </cell>
          <cell r="O10">
            <v>59600</v>
          </cell>
          <cell r="P10" t="str">
            <v>Soledad Salcedo Mora</v>
          </cell>
          <cell r="Q10" t="str">
            <v xml:space="preserve">Lunes, Martes y Miercoles de 10:00 a 13:00 horas y Marte y Jueves de 16:00 a 18:00 </v>
          </cell>
        </row>
        <row r="11">
          <cell r="A11">
            <v>8</v>
          </cell>
          <cell r="B11" t="str">
            <v xml:space="preserve">Local </v>
          </cell>
          <cell r="C11" t="str">
            <v>Calle</v>
          </cell>
          <cell r="D11" t="str">
            <v>Aguascalientes</v>
          </cell>
          <cell r="E11">
            <v>18</v>
          </cell>
          <cell r="F11">
            <v>6</v>
          </cell>
          <cell r="G11" t="str">
            <v>Colonia</v>
          </cell>
          <cell r="H11" t="str">
            <v>valencia 1a Seccion</v>
          </cell>
          <cell r="I11">
            <v>109</v>
          </cell>
          <cell r="J11" t="str">
            <v>Zamora</v>
          </cell>
          <cell r="K11">
            <v>109</v>
          </cell>
          <cell r="L11" t="str">
            <v>Zamora</v>
          </cell>
          <cell r="M11">
            <v>16</v>
          </cell>
          <cell r="N11" t="str">
            <v>Michoacán</v>
          </cell>
          <cell r="O11">
            <v>59610</v>
          </cell>
          <cell r="P11" t="str">
            <v>Soledad Salcedo Mora</v>
          </cell>
          <cell r="Q11" t="str">
            <v xml:space="preserve">Lunes, Martes y Miercoles de 10:00 a 13:00 horas y Marte y Jueves de 16:00 a 18:00 </v>
          </cell>
        </row>
        <row r="12">
          <cell r="A12">
            <v>9</v>
          </cell>
          <cell r="B12" t="str">
            <v xml:space="preserve">Local </v>
          </cell>
          <cell r="C12" t="str">
            <v>Calle</v>
          </cell>
          <cell r="D12" t="str">
            <v>Privada El Teco</v>
          </cell>
          <cell r="E12">
            <v>169</v>
          </cell>
          <cell r="G12" t="str">
            <v>Colonia</v>
          </cell>
          <cell r="H12" t="str">
            <v>Jerico</v>
          </cell>
          <cell r="I12">
            <v>109</v>
          </cell>
          <cell r="J12" t="str">
            <v>Zamora</v>
          </cell>
          <cell r="K12">
            <v>109</v>
          </cell>
          <cell r="L12" t="str">
            <v>Zamora</v>
          </cell>
          <cell r="M12">
            <v>16</v>
          </cell>
          <cell r="N12" t="str">
            <v>Michoacán</v>
          </cell>
          <cell r="O12">
            <v>59620</v>
          </cell>
          <cell r="P12" t="str">
            <v>Soledad Salcedo Mora</v>
          </cell>
          <cell r="Q12" t="str">
            <v xml:space="preserve">Lunes, Martes y Miercoles de 10:00 a 13:00 horas y Marte y Jueves de 16:00 a 18:00 </v>
          </cell>
        </row>
        <row r="13">
          <cell r="A13">
            <v>10</v>
          </cell>
          <cell r="B13" t="str">
            <v xml:space="preserve">Local </v>
          </cell>
          <cell r="C13" t="str">
            <v>Calle</v>
          </cell>
          <cell r="D13" t="str">
            <v>Lerdo de Tejada</v>
          </cell>
          <cell r="E13" t="str">
            <v>s/n</v>
          </cell>
          <cell r="G13" t="str">
            <v>Colonia</v>
          </cell>
          <cell r="H13" t="str">
            <v>El Porvenir</v>
          </cell>
          <cell r="I13">
            <v>109</v>
          </cell>
          <cell r="J13" t="str">
            <v>Zamora</v>
          </cell>
          <cell r="K13">
            <v>109</v>
          </cell>
          <cell r="L13" t="str">
            <v>Zamora</v>
          </cell>
          <cell r="M13">
            <v>16</v>
          </cell>
          <cell r="N13" t="str">
            <v>Michoacán</v>
          </cell>
          <cell r="O13">
            <v>59610</v>
          </cell>
          <cell r="P13" t="str">
            <v>Soledad Salcedo Mora</v>
          </cell>
          <cell r="Q13" t="str">
            <v xml:space="preserve">Lunes, Martes y Miercoles de 10:00 a 13:00 horas y Marte y Jueves de 16:00 a 18:00 </v>
          </cell>
        </row>
        <row r="14">
          <cell r="A14">
            <v>11</v>
          </cell>
          <cell r="B14" t="str">
            <v xml:space="preserve">Local </v>
          </cell>
          <cell r="C14" t="str">
            <v>Calle</v>
          </cell>
          <cell r="D14" t="str">
            <v>Pino Suarez</v>
          </cell>
          <cell r="E14" t="str">
            <v>123 norte</v>
          </cell>
          <cell r="G14" t="str">
            <v>Colonia</v>
          </cell>
          <cell r="H14" t="str">
            <v>Centro</v>
          </cell>
          <cell r="I14">
            <v>109</v>
          </cell>
          <cell r="J14" t="str">
            <v>Zamora</v>
          </cell>
          <cell r="K14">
            <v>109</v>
          </cell>
          <cell r="L14" t="str">
            <v>Zamora</v>
          </cell>
          <cell r="M14">
            <v>16</v>
          </cell>
          <cell r="N14" t="str">
            <v>Michoacán</v>
          </cell>
          <cell r="O14">
            <v>59600</v>
          </cell>
          <cell r="P14" t="str">
            <v>Soledad Salcedo Mora</v>
          </cell>
          <cell r="Q14" t="str">
            <v xml:space="preserve">Lunes, Martes y Miercoles de 10:00 a 13:00 horas y Marte y Jueves de 16:00 a 18:00 </v>
          </cell>
        </row>
        <row r="15">
          <cell r="A15">
            <v>12</v>
          </cell>
          <cell r="B15" t="str">
            <v xml:space="preserve">Local </v>
          </cell>
          <cell r="C15" t="str">
            <v>Avenida</v>
          </cell>
          <cell r="D15" t="str">
            <v>Juarez</v>
          </cell>
          <cell r="E15">
            <v>140</v>
          </cell>
          <cell r="G15" t="str">
            <v>Colonia</v>
          </cell>
          <cell r="H15" t="str">
            <v>Centro</v>
          </cell>
          <cell r="I15">
            <v>109</v>
          </cell>
          <cell r="J15" t="str">
            <v>Zamora</v>
          </cell>
          <cell r="K15">
            <v>109</v>
          </cell>
          <cell r="L15" t="str">
            <v>Zamora</v>
          </cell>
          <cell r="M15">
            <v>16</v>
          </cell>
          <cell r="N15" t="str">
            <v>Michoacán</v>
          </cell>
          <cell r="O15">
            <v>59600</v>
          </cell>
          <cell r="P15" t="str">
            <v>Soledad Salcedo Mora</v>
          </cell>
          <cell r="Q15" t="str">
            <v xml:space="preserve">Lunes, Martes y Miercoles de 10:00 a 13:00 horas y Marte y Jueves de 16:00 a 18:00 </v>
          </cell>
        </row>
        <row r="16">
          <cell r="A16">
            <v>13</v>
          </cell>
          <cell r="B16" t="str">
            <v xml:space="preserve">Local </v>
          </cell>
          <cell r="C16" t="str">
            <v>Calle</v>
          </cell>
          <cell r="D16" t="str">
            <v>20 de noviembre</v>
          </cell>
          <cell r="E16" t="str">
            <v>s/n</v>
          </cell>
          <cell r="G16" t="str">
            <v>Colonia</v>
          </cell>
          <cell r="H16" t="str">
            <v>20 de Noviembre</v>
          </cell>
          <cell r="I16">
            <v>109</v>
          </cell>
          <cell r="J16" t="str">
            <v>Zamora</v>
          </cell>
          <cell r="K16">
            <v>109</v>
          </cell>
          <cell r="L16" t="str">
            <v>Zamora</v>
          </cell>
          <cell r="M16">
            <v>16</v>
          </cell>
          <cell r="N16" t="str">
            <v>Michoacán</v>
          </cell>
          <cell r="O16">
            <v>59660</v>
          </cell>
          <cell r="P16" t="str">
            <v>Soledad Salcedo Mora</v>
          </cell>
          <cell r="Q16" t="str">
            <v xml:space="preserve">Lunes, Martes y Miercoles de 10:00 a 13:00 horas y Marte y Jueves de 16:00 a 18:00 </v>
          </cell>
        </row>
        <row r="17">
          <cell r="A17">
            <v>14</v>
          </cell>
          <cell r="B17" t="str">
            <v xml:space="preserve">Local </v>
          </cell>
          <cell r="C17" t="str">
            <v>Calle</v>
          </cell>
          <cell r="D17" t="str">
            <v>Jazmin</v>
          </cell>
          <cell r="E17" t="str">
            <v>s/n</v>
          </cell>
          <cell r="G17" t="str">
            <v>Colonia</v>
          </cell>
          <cell r="H17" t="str">
            <v>La Rinconada</v>
          </cell>
          <cell r="I17">
            <v>109</v>
          </cell>
          <cell r="J17" t="str">
            <v>Zamora</v>
          </cell>
          <cell r="K17">
            <v>109</v>
          </cell>
          <cell r="L17" t="str">
            <v>Zamora</v>
          </cell>
          <cell r="M17">
            <v>16</v>
          </cell>
          <cell r="N17" t="str">
            <v>Michoacán</v>
          </cell>
          <cell r="O17">
            <v>59724</v>
          </cell>
          <cell r="P17" t="str">
            <v>Soledad Salcedo Mora</v>
          </cell>
          <cell r="Q17" t="str">
            <v xml:space="preserve">Lunes, Martes y Miercoles de 10:00 a 13:00 horas y Marte y Jueves de 16:00 a 18:00 </v>
          </cell>
        </row>
        <row r="18">
          <cell r="A18">
            <v>15</v>
          </cell>
          <cell r="B18" t="str">
            <v>PREP La Pradera</v>
          </cell>
          <cell r="C18" t="str">
            <v>Calle</v>
          </cell>
          <cell r="D18" t="str">
            <v>Conocida</v>
          </cell>
          <cell r="E18" t="str">
            <v>s/n</v>
          </cell>
          <cell r="G18" t="str">
            <v>Colonia</v>
          </cell>
          <cell r="H18" t="str">
            <v>La Pradera</v>
          </cell>
          <cell r="I18">
            <v>109</v>
          </cell>
          <cell r="J18" t="str">
            <v>Zamora</v>
          </cell>
          <cell r="K18">
            <v>109</v>
          </cell>
          <cell r="L18" t="str">
            <v>Zamora</v>
          </cell>
          <cell r="M18">
            <v>16</v>
          </cell>
          <cell r="N18" t="str">
            <v>Michoacán</v>
          </cell>
          <cell r="O18">
            <v>59619</v>
          </cell>
          <cell r="P18" t="str">
            <v>Soledad Salcedo Mora</v>
          </cell>
          <cell r="Q18" t="str">
            <v xml:space="preserve">Lunes, Martes y Miercoles de 10:00 a 13:00 horas y Marte y Jueves de 16:00 a 18:00 </v>
          </cell>
        </row>
      </sheetData>
      <sheetData sheetId="2">
        <row r="4">
          <cell r="A4">
            <v>1</v>
          </cell>
          <cell r="B4" t="str">
            <v>Oficinas centrales del DIF</v>
          </cell>
        </row>
        <row r="5">
          <cell r="A5">
            <v>2</v>
          </cell>
          <cell r="B5" t="str">
            <v>CEDECO El Vergel</v>
          </cell>
        </row>
        <row r="6">
          <cell r="A6">
            <v>3</v>
          </cell>
          <cell r="B6" t="str">
            <v>PREP del Carmen</v>
          </cell>
        </row>
        <row r="7">
          <cell r="A7">
            <v>4</v>
          </cell>
          <cell r="B7" t="str">
            <v>CEDECO Salinas de Gortari</v>
          </cell>
        </row>
        <row r="8">
          <cell r="A8">
            <v>5</v>
          </cell>
          <cell r="B8" t="str">
            <v>CEDECO Miguel Regalado</v>
          </cell>
        </row>
        <row r="9">
          <cell r="A9">
            <v>6</v>
          </cell>
          <cell r="B9" t="str">
            <v>Centro de Integracion Juvenil</v>
          </cell>
        </row>
        <row r="10">
          <cell r="A10">
            <v>7</v>
          </cell>
          <cell r="B10" t="str">
            <v>Local Morelos</v>
          </cell>
        </row>
        <row r="11">
          <cell r="A11">
            <v>8</v>
          </cell>
          <cell r="B11" t="str">
            <v>Local Aguascalientes</v>
          </cell>
        </row>
        <row r="12">
          <cell r="A12">
            <v>9</v>
          </cell>
          <cell r="B12" t="str">
            <v>Local Privada El Teco</v>
          </cell>
        </row>
        <row r="13">
          <cell r="A13">
            <v>10</v>
          </cell>
          <cell r="B13" t="str">
            <v>Local Lerdo de Tejada</v>
          </cell>
        </row>
        <row r="14">
          <cell r="A14">
            <v>11</v>
          </cell>
          <cell r="B14" t="str">
            <v>Local Pino Suarez</v>
          </cell>
        </row>
        <row r="15">
          <cell r="A15">
            <v>12</v>
          </cell>
          <cell r="B15" t="str">
            <v>Local Juarez</v>
          </cell>
        </row>
        <row r="16">
          <cell r="A16">
            <v>13</v>
          </cell>
          <cell r="B16" t="str">
            <v>Local 20 de noviembre</v>
          </cell>
        </row>
        <row r="17">
          <cell r="A17">
            <v>14</v>
          </cell>
          <cell r="B17" t="str">
            <v>Local Jazmin</v>
          </cell>
        </row>
        <row r="18">
          <cell r="A18">
            <v>15</v>
          </cell>
          <cell r="B18" t="str">
            <v>PREP La Pradera</v>
          </cell>
        </row>
        <row r="19">
          <cell r="A19" t="str">
            <v>ND</v>
          </cell>
          <cell r="B19" t="str">
            <v>ND</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zamora.gob.mx/transparencia/docs/a35fxix/LISTA_DE_CATALOGOS_EXISTENTES_EN_-EL_AREA_DE_HISTORICO.pdf" TargetMode="External"/><Relationship Id="rId2" Type="http://schemas.openxmlformats.org/officeDocument/2006/relationships/hyperlink" Target="http://sistemas.zamora.gob.mx/transparencia/docs/a35fxix/REGISTRO-DE-VISITANTE-2015-2018.pdf" TargetMode="External"/><Relationship Id="rId1" Type="http://schemas.openxmlformats.org/officeDocument/2006/relationships/hyperlink" Target="http://sistemas.zamora.gob.mx/transparencia/docs/a35fxix/CEDULA_DE-PRESTAMO_HISTORICO.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istemas.zamora.gob.mx/transparencia/docs/a35fxix/solicitud-azul-carti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tabSelected="1"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0.85546875" style="1" customWidth="1"/>
    <col min="5" max="5" width="13.85546875" style="1" customWidth="1"/>
    <col min="6" max="6" width="40.85546875" style="1" customWidth="1"/>
    <col min="7" max="7" width="18.28515625" style="1" customWidth="1"/>
    <col min="8" max="8" width="50.42578125" style="6" customWidth="1"/>
    <col min="9" max="9" width="15.85546875" style="1" customWidth="1"/>
    <col min="10" max="10" width="25.28515625" style="1" customWidth="1"/>
    <col min="11" max="11" width="17.140625" style="1" customWidth="1"/>
    <col min="12" max="12" width="24.140625" style="1" customWidth="1"/>
    <col min="13" max="13" width="20.5703125" style="1" customWidth="1"/>
    <col min="14" max="14" width="11.140625" style="1" bestFit="1" customWidth="1"/>
    <col min="15" max="15" width="15.5703125" style="1" customWidth="1"/>
    <col min="16" max="16" width="18.140625" style="1" bestFit="1" customWidth="1"/>
    <col min="17" max="17" width="19.140625" style="1" bestFit="1" customWidth="1"/>
    <col min="18" max="18" width="26.5703125" style="1" bestFit="1" customWidth="1"/>
    <col min="19" max="19" width="14.5703125" style="1" bestFit="1" customWidth="1"/>
    <col min="20" max="20" width="24.7109375" style="1" bestFit="1" customWidth="1"/>
    <col min="21" max="21" width="15.28515625" style="1" customWidth="1"/>
    <col min="22" max="22" width="20.85546875" style="1" bestFit="1" customWidth="1"/>
    <col min="23" max="23" width="14.28515625" style="1" customWidth="1"/>
    <col min="24" max="24" width="23.140625" style="1" customWidth="1"/>
    <col min="25" max="25" width="20" style="1" bestFit="1" customWidth="1"/>
    <col min="26" max="26" width="16.140625" style="1" bestFit="1" customWidth="1"/>
    <col min="27" max="27" width="9.5703125" style="1" bestFit="1" customWidth="1"/>
    <col min="28" max="28" width="12.42578125" style="1" customWidth="1"/>
    <col min="29" max="29" width="35.28515625" style="1" customWidth="1"/>
    <col min="30" max="30" width="17.7109375" style="1" bestFit="1" customWidth="1"/>
    <col min="31" max="31" width="10" style="1" bestFit="1" customWidth="1"/>
    <col min="32" max="33" width="50.7109375" style="1" customWidth="1"/>
    <col min="34" max="34" width="11.85546875" style="4" customWidth="1"/>
    <col min="35" max="35" width="19.28515625" style="1" bestFit="1" customWidth="1"/>
    <col min="36" max="36" width="7.5703125" style="1" customWidth="1"/>
    <col min="37" max="37" width="12.42578125" style="4" bestFit="1" customWidth="1"/>
    <col min="38" max="38" width="25.140625" style="1" customWidth="1"/>
    <col min="39" max="16384" width="11.42578125" style="1"/>
  </cols>
  <sheetData>
    <row r="1" spans="1:38" ht="27" thickBot="1" x14ac:dyDescent="0.3">
      <c r="A1" s="27" t="s">
        <v>86</v>
      </c>
      <c r="B1" s="28"/>
      <c r="C1" s="29"/>
    </row>
    <row r="2" spans="1:38" ht="19.5" thickBot="1" x14ac:dyDescent="0.3">
      <c r="A2" s="31" t="s">
        <v>296</v>
      </c>
      <c r="B2" s="32"/>
      <c r="C2" s="33"/>
    </row>
    <row r="3" spans="1:38" x14ac:dyDescent="0.25">
      <c r="A3" s="2" t="s">
        <v>0</v>
      </c>
      <c r="B3" s="2" t="s">
        <v>1</v>
      </c>
      <c r="C3" s="2" t="s">
        <v>2</v>
      </c>
    </row>
    <row r="4" spans="1:38" ht="43.5" customHeight="1" x14ac:dyDescent="0.25">
      <c r="A4" s="3" t="s">
        <v>3</v>
      </c>
      <c r="B4" s="3" t="s">
        <v>4</v>
      </c>
      <c r="C4" s="3" t="s">
        <v>3</v>
      </c>
    </row>
    <row r="5" spans="1:38" ht="20.25" customHeight="1" x14ac:dyDescent="0.25">
      <c r="A5" s="30"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ht="78.75" customHeight="1" x14ac:dyDescent="0.25">
      <c r="A6" s="3" t="s">
        <v>6</v>
      </c>
      <c r="B6" s="3" t="s">
        <v>7</v>
      </c>
      <c r="C6" s="3" t="s">
        <v>8</v>
      </c>
      <c r="D6" s="3" t="s">
        <v>9</v>
      </c>
      <c r="E6" s="3" t="s">
        <v>10</v>
      </c>
      <c r="F6" s="3" t="s">
        <v>11</v>
      </c>
      <c r="G6" s="3" t="s">
        <v>12</v>
      </c>
      <c r="H6" s="7" t="s">
        <v>13</v>
      </c>
      <c r="I6" s="3" t="s">
        <v>14</v>
      </c>
      <c r="J6" s="3" t="s">
        <v>15</v>
      </c>
      <c r="K6" s="3" t="s">
        <v>16</v>
      </c>
      <c r="L6" s="3" t="s">
        <v>17</v>
      </c>
      <c r="M6" s="3" t="s">
        <v>18</v>
      </c>
      <c r="N6" s="3" t="s">
        <v>19</v>
      </c>
      <c r="O6" s="3" t="s">
        <v>20</v>
      </c>
      <c r="P6" s="3" t="s">
        <v>21</v>
      </c>
      <c r="Q6" s="3" t="s">
        <v>22</v>
      </c>
      <c r="R6" s="3" t="s">
        <v>23</v>
      </c>
      <c r="S6" s="3" t="s">
        <v>24</v>
      </c>
      <c r="T6" s="3" t="s">
        <v>25</v>
      </c>
      <c r="U6" s="3" t="s">
        <v>26</v>
      </c>
      <c r="V6" s="3" t="s">
        <v>27</v>
      </c>
      <c r="W6" s="3" t="s">
        <v>28</v>
      </c>
      <c r="X6" s="3" t="s">
        <v>29</v>
      </c>
      <c r="Y6" s="3" t="s">
        <v>30</v>
      </c>
      <c r="Z6" s="3" t="s">
        <v>31</v>
      </c>
      <c r="AA6" s="3" t="s">
        <v>32</v>
      </c>
      <c r="AB6" s="3" t="s">
        <v>33</v>
      </c>
      <c r="AC6" s="3" t="s">
        <v>34</v>
      </c>
      <c r="AD6" s="3" t="s">
        <v>35</v>
      </c>
      <c r="AE6" s="3" t="s">
        <v>36</v>
      </c>
      <c r="AF6" s="3" t="s">
        <v>37</v>
      </c>
      <c r="AG6" s="3" t="s">
        <v>38</v>
      </c>
      <c r="AH6" s="5" t="s">
        <v>39</v>
      </c>
      <c r="AI6" s="3" t="s">
        <v>40</v>
      </c>
      <c r="AJ6" s="3" t="s">
        <v>41</v>
      </c>
      <c r="AK6" s="5" t="s">
        <v>42</v>
      </c>
      <c r="AL6" s="3" t="s">
        <v>43</v>
      </c>
    </row>
    <row r="7" spans="1:38" ht="120" x14ac:dyDescent="0.25">
      <c r="A7" s="1" t="s">
        <v>44</v>
      </c>
      <c r="B7" s="1" t="s">
        <v>45</v>
      </c>
      <c r="C7" s="1" t="s">
        <v>46</v>
      </c>
      <c r="D7" s="1" t="s">
        <v>47</v>
      </c>
      <c r="E7" s="1" t="s">
        <v>48</v>
      </c>
      <c r="F7" s="1" t="s">
        <v>49</v>
      </c>
      <c r="G7" s="1" t="s">
        <v>50</v>
      </c>
      <c r="H7" s="8" t="s">
        <v>51</v>
      </c>
      <c r="I7" s="1" t="s">
        <v>52</v>
      </c>
      <c r="J7" s="1" t="s">
        <v>53</v>
      </c>
      <c r="K7" s="1" t="s">
        <v>54</v>
      </c>
      <c r="L7" s="1" t="s">
        <v>55</v>
      </c>
      <c r="M7" s="1" t="s">
        <v>56</v>
      </c>
      <c r="N7" s="1" t="s">
        <v>57</v>
      </c>
      <c r="O7" s="1" t="s">
        <v>58</v>
      </c>
      <c r="P7" s="1" t="s">
        <v>59</v>
      </c>
      <c r="Q7" s="1">
        <v>161080001</v>
      </c>
      <c r="R7" s="1" t="s">
        <v>60</v>
      </c>
      <c r="S7" s="1">
        <v>108</v>
      </c>
      <c r="T7" s="1" t="s">
        <v>61</v>
      </c>
      <c r="U7" s="1">
        <v>16</v>
      </c>
      <c r="V7" s="1" t="s">
        <v>62</v>
      </c>
      <c r="W7" s="1">
        <v>59600</v>
      </c>
      <c r="X7" s="1" t="s">
        <v>63</v>
      </c>
      <c r="Y7" s="1" t="s">
        <v>64</v>
      </c>
      <c r="Z7" s="1" t="s">
        <v>57</v>
      </c>
      <c r="AA7" s="1" t="s">
        <v>57</v>
      </c>
      <c r="AB7" s="1" t="s">
        <v>57</v>
      </c>
      <c r="AC7" s="1" t="s">
        <v>65</v>
      </c>
      <c r="AD7" s="1" t="s">
        <v>66</v>
      </c>
      <c r="AE7" s="1" t="s">
        <v>57</v>
      </c>
      <c r="AF7" s="1" t="s">
        <v>57</v>
      </c>
      <c r="AG7" s="8" t="s">
        <v>67</v>
      </c>
      <c r="AH7" s="4">
        <v>43007</v>
      </c>
      <c r="AI7" s="1" t="s">
        <v>53</v>
      </c>
      <c r="AJ7" s="1">
        <v>2015</v>
      </c>
      <c r="AK7" s="4">
        <v>42369</v>
      </c>
      <c r="AL7" s="1" t="s">
        <v>68</v>
      </c>
    </row>
    <row r="8" spans="1:38" ht="165" x14ac:dyDescent="0.25">
      <c r="A8" s="1" t="s">
        <v>44</v>
      </c>
      <c r="B8" s="1" t="s">
        <v>69</v>
      </c>
      <c r="C8" s="1" t="s">
        <v>70</v>
      </c>
      <c r="D8" s="1" t="s">
        <v>71</v>
      </c>
      <c r="E8" s="1" t="s">
        <v>48</v>
      </c>
      <c r="F8" s="1" t="s">
        <v>72</v>
      </c>
      <c r="G8" s="1" t="s">
        <v>73</v>
      </c>
      <c r="H8" s="8" t="s">
        <v>74</v>
      </c>
      <c r="I8" s="1" t="s">
        <v>75</v>
      </c>
      <c r="J8" s="1" t="s">
        <v>53</v>
      </c>
      <c r="K8" s="1" t="s">
        <v>54</v>
      </c>
      <c r="L8" s="1" t="s">
        <v>55</v>
      </c>
      <c r="M8" s="1" t="s">
        <v>76</v>
      </c>
      <c r="N8" s="1" t="s">
        <v>57</v>
      </c>
      <c r="O8" s="1" t="s">
        <v>58</v>
      </c>
      <c r="P8" s="1" t="s">
        <v>59</v>
      </c>
      <c r="Q8" s="1">
        <v>161080002</v>
      </c>
      <c r="R8" s="1" t="s">
        <v>60</v>
      </c>
      <c r="S8" s="1">
        <v>109</v>
      </c>
      <c r="T8" s="1" t="s">
        <v>61</v>
      </c>
      <c r="U8" s="1">
        <v>17</v>
      </c>
      <c r="V8" s="1" t="s">
        <v>62</v>
      </c>
      <c r="W8" s="1">
        <v>59601</v>
      </c>
      <c r="X8" s="1" t="s">
        <v>77</v>
      </c>
      <c r="Y8" s="1" t="s">
        <v>64</v>
      </c>
      <c r="Z8" s="1" t="s">
        <v>57</v>
      </c>
      <c r="AA8" s="1" t="s">
        <v>57</v>
      </c>
      <c r="AB8" s="1" t="s">
        <v>57</v>
      </c>
      <c r="AC8" s="1" t="s">
        <v>78</v>
      </c>
      <c r="AD8" s="1" t="s">
        <v>66</v>
      </c>
      <c r="AE8" s="1" t="s">
        <v>57</v>
      </c>
      <c r="AF8" s="1" t="s">
        <v>57</v>
      </c>
      <c r="AG8" s="1" t="s">
        <v>57</v>
      </c>
      <c r="AH8" s="4">
        <v>43007</v>
      </c>
      <c r="AI8" s="1" t="s">
        <v>79</v>
      </c>
      <c r="AJ8" s="1">
        <v>2015</v>
      </c>
      <c r="AK8" s="4">
        <v>42369</v>
      </c>
      <c r="AL8" s="1" t="s">
        <v>80</v>
      </c>
    </row>
    <row r="9" spans="1:38" ht="105" x14ac:dyDescent="0.25">
      <c r="A9" s="1" t="s">
        <v>44</v>
      </c>
      <c r="B9" s="1" t="s">
        <v>81</v>
      </c>
      <c r="C9" s="1" t="s">
        <v>46</v>
      </c>
      <c r="D9" s="1" t="s">
        <v>82</v>
      </c>
      <c r="E9" s="1" t="s">
        <v>48</v>
      </c>
      <c r="F9" s="1" t="s">
        <v>83</v>
      </c>
      <c r="G9" s="1" t="s">
        <v>57</v>
      </c>
      <c r="H9" s="6" t="s">
        <v>57</v>
      </c>
      <c r="I9" s="1" t="s">
        <v>52</v>
      </c>
      <c r="J9" s="1" t="s">
        <v>53</v>
      </c>
      <c r="K9" s="1" t="s">
        <v>54</v>
      </c>
      <c r="L9" s="1" t="s">
        <v>55</v>
      </c>
      <c r="M9" s="1" t="s">
        <v>84</v>
      </c>
      <c r="N9" s="1" t="s">
        <v>57</v>
      </c>
      <c r="O9" s="1" t="s">
        <v>58</v>
      </c>
      <c r="P9" s="1" t="s">
        <v>59</v>
      </c>
      <c r="Q9" s="1">
        <v>161080003</v>
      </c>
      <c r="R9" s="1" t="s">
        <v>60</v>
      </c>
      <c r="S9" s="1">
        <v>110</v>
      </c>
      <c r="T9" s="1" t="s">
        <v>61</v>
      </c>
      <c r="U9" s="1">
        <v>18</v>
      </c>
      <c r="V9" s="1" t="s">
        <v>62</v>
      </c>
      <c r="W9" s="1">
        <v>59602</v>
      </c>
      <c r="X9" s="1" t="s">
        <v>85</v>
      </c>
      <c r="Y9" s="1" t="s">
        <v>64</v>
      </c>
      <c r="Z9" s="1" t="s">
        <v>57</v>
      </c>
      <c r="AA9" s="1" t="s">
        <v>57</v>
      </c>
      <c r="AB9" s="1" t="s">
        <v>57</v>
      </c>
      <c r="AC9" s="1" t="s">
        <v>78</v>
      </c>
      <c r="AD9" s="1" t="s">
        <v>66</v>
      </c>
      <c r="AE9" s="1" t="s">
        <v>57</v>
      </c>
      <c r="AF9" s="1" t="s">
        <v>57</v>
      </c>
      <c r="AG9" s="1" t="s">
        <v>57</v>
      </c>
      <c r="AH9" s="4">
        <v>43007</v>
      </c>
      <c r="AI9" s="1" t="s">
        <v>53</v>
      </c>
      <c r="AJ9" s="1">
        <v>2015</v>
      </c>
      <c r="AK9" s="4">
        <v>42369</v>
      </c>
      <c r="AL9" s="1" t="s">
        <v>80</v>
      </c>
    </row>
  </sheetData>
  <mergeCells count="3">
    <mergeCell ref="A1:C1"/>
    <mergeCell ref="A5:AL5"/>
    <mergeCell ref="A2:C2"/>
  </mergeCells>
  <hyperlinks>
    <hyperlink ref="H7" r:id="rId1"/>
    <hyperlink ref="H8" r:id="rId2"/>
    <hyperlink ref="AG7" r:id="rId3"/>
  </hyperlinks>
  <pageMargins left="0.23622047244094491" right="0.23622047244094491" top="0.74803149606299213" bottom="0.74803149606299213" header="0.31496062992125984" footer="0.31496062992125984"/>
  <pageSetup paperSize="5" scale="21" fitToHeight="0" orientation="landscape" r:id="rId4"/>
  <headerFooter scaleWithDoc="0">
    <oddHeader>&amp;L&amp;G&amp;R&amp;P de &amp;N</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5"/>
  <sheetViews>
    <sheetView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2.5703125" style="1" customWidth="1"/>
    <col min="5" max="5" width="16.140625" style="1" customWidth="1"/>
    <col min="6" max="6" width="40.85546875" style="1" customWidth="1"/>
    <col min="7" max="7" width="18.28515625" style="1" customWidth="1"/>
    <col min="8" max="8" width="23.5703125" style="6" customWidth="1"/>
    <col min="9" max="9" width="11.28515625" style="1" customWidth="1"/>
    <col min="10" max="10" width="25.28515625" style="1" hidden="1" customWidth="1"/>
    <col min="11" max="11" width="15" style="1" bestFit="1" customWidth="1"/>
    <col min="12" max="12" width="8.28515625" style="1" bestFit="1" customWidth="1"/>
    <col min="13" max="13" width="18.5703125" style="1" bestFit="1" customWidth="1"/>
    <col min="14" max="14" width="12.7109375" style="1" customWidth="1"/>
    <col min="15" max="15" width="11.140625" style="1" bestFit="1" customWidth="1"/>
    <col min="16" max="16" width="13.28515625" style="1" bestFit="1" customWidth="1"/>
    <col min="17" max="17" width="16.5703125" style="1" bestFit="1" customWidth="1"/>
    <col min="18" max="19" width="13.7109375" style="1" bestFit="1" customWidth="1"/>
    <col min="20" max="20" width="13.42578125" style="1" customWidth="1"/>
    <col min="21" max="21" width="13.5703125" style="1" bestFit="1" customWidth="1"/>
    <col min="22" max="22" width="13.140625" style="1" bestFit="1" customWidth="1"/>
    <col min="23" max="23" width="14.28515625" style="1" customWidth="1"/>
    <col min="24" max="24" width="11.140625" style="1" bestFit="1" customWidth="1"/>
    <col min="25" max="25" width="16.85546875" style="1" bestFit="1" customWidth="1"/>
    <col min="26" max="26" width="13" style="1" bestFit="1" customWidth="1"/>
    <col min="27" max="27" width="9.28515625" style="1" bestFit="1" customWidth="1"/>
    <col min="28" max="28" width="12" style="1" bestFit="1" customWidth="1"/>
    <col min="29" max="29" width="17.7109375" style="1" hidden="1" customWidth="1"/>
    <col min="30" max="30" width="17.7109375" style="1" bestFit="1" customWidth="1"/>
    <col min="31" max="31" width="14.42578125" style="1" customWidth="1"/>
    <col min="32" max="32" width="17.28515625" style="1" bestFit="1" customWidth="1"/>
    <col min="33" max="33" width="23.85546875" style="12" hidden="1" customWidth="1"/>
    <col min="34" max="34" width="14.5703125" style="4" customWidth="1"/>
    <col min="35" max="35" width="15" style="1" bestFit="1" customWidth="1"/>
    <col min="36" max="36" width="11" style="1" bestFit="1" customWidth="1"/>
    <col min="37" max="37" width="12.28515625" style="14" customWidth="1"/>
    <col min="38" max="38" width="11.140625" style="1" bestFit="1" customWidth="1"/>
    <col min="39" max="39" width="13.28515625" style="1" bestFit="1" customWidth="1"/>
    <col min="40" max="40" width="18.140625" style="1" bestFit="1" customWidth="1"/>
    <col min="41" max="41" width="11.7109375" style="1" bestFit="1" customWidth="1"/>
    <col min="42" max="42" width="13.85546875" style="1" customWidth="1"/>
    <col min="43" max="43" width="14.140625" style="1" customWidth="1"/>
    <col min="44" max="44" width="13.7109375" style="1" customWidth="1"/>
    <col min="45" max="45" width="14.5703125" style="1" customWidth="1"/>
    <col min="46" max="46" width="14.140625" style="1" customWidth="1"/>
    <col min="47" max="47" width="13.140625" style="1" customWidth="1"/>
    <col min="48" max="48" width="11.42578125" style="1"/>
    <col min="49" max="49" width="15.28515625" style="1" customWidth="1"/>
    <col min="50" max="51" width="30.7109375" style="1" customWidth="1"/>
    <col min="52" max="52" width="10" style="4" bestFit="1" customWidth="1"/>
    <col min="53" max="53" width="15.85546875" style="1" customWidth="1"/>
    <col min="54" max="54" width="7.42578125" style="1" customWidth="1"/>
    <col min="55" max="55" width="12.42578125" style="4" bestFit="1" customWidth="1"/>
    <col min="56" max="56" width="46.85546875" style="1" customWidth="1"/>
    <col min="57" max="16384" width="11.42578125" style="1"/>
  </cols>
  <sheetData>
    <row r="1" spans="1:56" ht="27" thickBot="1" x14ac:dyDescent="0.3">
      <c r="A1" s="27" t="s">
        <v>87</v>
      </c>
      <c r="B1" s="28"/>
      <c r="C1" s="29"/>
    </row>
    <row r="2" spans="1:56" ht="19.5" thickBot="1" x14ac:dyDescent="0.3">
      <c r="A2" s="31" t="s">
        <v>296</v>
      </c>
      <c r="B2" s="32"/>
      <c r="C2" s="33"/>
    </row>
    <row r="3" spans="1:56" x14ac:dyDescent="0.25">
      <c r="A3" s="2" t="s">
        <v>0</v>
      </c>
      <c r="B3" s="2" t="s">
        <v>1</v>
      </c>
      <c r="C3" s="2" t="s">
        <v>2</v>
      </c>
    </row>
    <row r="4" spans="1:56" ht="43.5" customHeight="1" x14ac:dyDescent="0.25">
      <c r="A4" s="3" t="s">
        <v>3</v>
      </c>
      <c r="B4" s="3" t="s">
        <v>4</v>
      </c>
      <c r="C4" s="3" t="s">
        <v>3</v>
      </c>
    </row>
    <row r="5" spans="1:56" s="9" customFormat="1" ht="24.75" customHeight="1" x14ac:dyDescent="0.25">
      <c r="A5" s="34" t="s">
        <v>5</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56" ht="75" x14ac:dyDescent="0.25">
      <c r="A6" s="3" t="s">
        <v>6</v>
      </c>
      <c r="B6" s="3" t="s">
        <v>7</v>
      </c>
      <c r="C6" s="3" t="s">
        <v>8</v>
      </c>
      <c r="D6" s="3" t="s">
        <v>9</v>
      </c>
      <c r="E6" s="3" t="s">
        <v>10</v>
      </c>
      <c r="F6" s="3" t="s">
        <v>11</v>
      </c>
      <c r="G6" s="3" t="s">
        <v>12</v>
      </c>
      <c r="H6" s="7" t="s">
        <v>13</v>
      </c>
      <c r="I6" s="3" t="s">
        <v>14</v>
      </c>
      <c r="J6" s="10" t="s">
        <v>248</v>
      </c>
      <c r="K6" s="10" t="s">
        <v>15</v>
      </c>
      <c r="L6" s="10" t="s">
        <v>16</v>
      </c>
      <c r="M6" s="10" t="s">
        <v>17</v>
      </c>
      <c r="N6" s="10" t="s">
        <v>18</v>
      </c>
      <c r="O6" s="10" t="s">
        <v>19</v>
      </c>
      <c r="P6" s="10" t="s">
        <v>20</v>
      </c>
      <c r="Q6" s="10" t="s">
        <v>21</v>
      </c>
      <c r="R6" s="10" t="s">
        <v>22</v>
      </c>
      <c r="S6" s="10" t="s">
        <v>23</v>
      </c>
      <c r="T6" s="10" t="s">
        <v>24</v>
      </c>
      <c r="U6" s="10" t="s">
        <v>25</v>
      </c>
      <c r="V6" s="10" t="s">
        <v>26</v>
      </c>
      <c r="W6" s="10" t="s">
        <v>27</v>
      </c>
      <c r="X6" s="10" t="s">
        <v>28</v>
      </c>
      <c r="Y6" s="10" t="s">
        <v>29</v>
      </c>
      <c r="Z6" s="10" t="s">
        <v>30</v>
      </c>
      <c r="AA6" s="10" t="s">
        <v>31</v>
      </c>
      <c r="AB6" s="10" t="s">
        <v>32</v>
      </c>
      <c r="AC6" s="10" t="s">
        <v>249</v>
      </c>
      <c r="AD6" s="10" t="s">
        <v>249</v>
      </c>
      <c r="AE6" s="10" t="s">
        <v>250</v>
      </c>
      <c r="AF6" s="10" t="s">
        <v>35</v>
      </c>
      <c r="AG6" s="13" t="s">
        <v>36</v>
      </c>
      <c r="AH6" s="11" t="s">
        <v>15</v>
      </c>
      <c r="AI6" s="10" t="s">
        <v>16</v>
      </c>
      <c r="AJ6" s="10" t="s">
        <v>17</v>
      </c>
      <c r="AK6" s="15" t="s">
        <v>18</v>
      </c>
      <c r="AL6" s="10" t="s">
        <v>19</v>
      </c>
      <c r="AM6" s="3" t="s">
        <v>20</v>
      </c>
      <c r="AN6" s="3" t="s">
        <v>21</v>
      </c>
      <c r="AO6" s="3" t="s">
        <v>22</v>
      </c>
      <c r="AP6" s="3" t="s">
        <v>23</v>
      </c>
      <c r="AQ6" s="3" t="s">
        <v>24</v>
      </c>
      <c r="AR6" s="3" t="s">
        <v>25</v>
      </c>
      <c r="AS6" s="3" t="s">
        <v>26</v>
      </c>
      <c r="AT6" s="3" t="s">
        <v>27</v>
      </c>
      <c r="AU6" s="3" t="s">
        <v>28</v>
      </c>
      <c r="AV6" s="3" t="s">
        <v>29</v>
      </c>
      <c r="AW6" s="3" t="s">
        <v>30</v>
      </c>
      <c r="AX6" s="3" t="s">
        <v>37</v>
      </c>
      <c r="AY6" s="3" t="s">
        <v>38</v>
      </c>
      <c r="AZ6" s="5" t="s">
        <v>39</v>
      </c>
      <c r="BA6" s="3" t="s">
        <v>40</v>
      </c>
      <c r="BB6" s="3" t="s">
        <v>41</v>
      </c>
      <c r="BC6" s="5" t="s">
        <v>42</v>
      </c>
      <c r="BD6" s="3" t="s">
        <v>43</v>
      </c>
    </row>
    <row r="7" spans="1:56" ht="112.5" x14ac:dyDescent="0.25">
      <c r="A7" s="16" t="s">
        <v>44</v>
      </c>
      <c r="B7" s="16" t="s">
        <v>88</v>
      </c>
      <c r="C7" s="16" t="s">
        <v>46</v>
      </c>
      <c r="D7" s="16" t="s">
        <v>89</v>
      </c>
      <c r="E7" s="16" t="s">
        <v>48</v>
      </c>
      <c r="F7" s="16" t="s">
        <v>90</v>
      </c>
      <c r="G7" s="16" t="s">
        <v>91</v>
      </c>
      <c r="H7" s="16" t="s">
        <v>91</v>
      </c>
      <c r="I7" s="16" t="s">
        <v>92</v>
      </c>
      <c r="J7" s="16">
        <v>1</v>
      </c>
      <c r="K7" s="16" t="str">
        <f>VLOOKUP($J7,'[3]Tabla 239892'!$A$4:$AM$19, 2,FALSE)</f>
        <v xml:space="preserve">                                   DIF                                                                                                                                                 </v>
      </c>
      <c r="L7" s="16" t="str">
        <f>VLOOKUP($J7,'[3]Tabla 239892'!$A$4:$AM$19, 3,FALSE)</f>
        <v>Calle</v>
      </c>
      <c r="M7" s="16" t="str">
        <f>VLOOKUP($J7,'[3]Tabla 239892'!$A$4:$AM$19, 4,FALSE)</f>
        <v>Obrero</v>
      </c>
      <c r="N7" s="16">
        <f>VLOOKUP($J7,'[3]Tabla 239892'!$A$4:$AM$19, 5,FALSE)</f>
        <v>746</v>
      </c>
      <c r="O7" s="16">
        <f>VLOOKUP($J7,'[3]Tabla 239892'!$A$4:$AM$19, 6,FALSE)</f>
        <v>0</v>
      </c>
      <c r="P7" s="16" t="str">
        <f>VLOOKUP($J7,'[3]Tabla 239892'!$A$4:$AM$19, 7,FALSE)</f>
        <v>Colonia</v>
      </c>
      <c r="Q7" s="16" t="str">
        <f>VLOOKUP($J7,'[3]Tabla 239892'!$A$4:$AM$19, 8,FALSE)</f>
        <v>Las Fuentes</v>
      </c>
      <c r="R7" s="16">
        <f>VLOOKUP($J7,'[3]Tabla 239892'!$A$4:$AM$19, 9,FALSE)</f>
        <v>109</v>
      </c>
      <c r="S7" s="16" t="str">
        <f>VLOOKUP($J7,'[3]Tabla 239892'!$A$4:$AM$19, 10,FALSE)</f>
        <v>Zamora</v>
      </c>
      <c r="T7" s="16">
        <f>VLOOKUP($J7,'[3]Tabla 239892'!$A$4:$AM$19, 11,FALSE)</f>
        <v>109</v>
      </c>
      <c r="U7" s="16" t="str">
        <f>VLOOKUP($J7,'[3]Tabla 239892'!$A$4:$AM$19, 12,FALSE)</f>
        <v>Zamora</v>
      </c>
      <c r="V7" s="16">
        <f>VLOOKUP($J7,'[3]Tabla 239892'!$A$4:$AM$19, 13,FALSE)</f>
        <v>16</v>
      </c>
      <c r="W7" s="16" t="str">
        <f>VLOOKUP($J7,'[3]Tabla 239892'!$A$4:$AM$19, 14,FALSE)</f>
        <v>Michoacán</v>
      </c>
      <c r="X7" s="16">
        <f>VLOOKUP($J7,'[3]Tabla 239892'!$A$4:$AM$19, 15,FALSE)</f>
        <v>59699</v>
      </c>
      <c r="Y7" s="16" t="str">
        <f>VLOOKUP($J7,'[3]Tabla 239892'!$A$4:$AM$19, 16,FALSE)</f>
        <v>Ivan de Jesus Martínez Vega</v>
      </c>
      <c r="Z7" s="16" t="str">
        <f>VLOOKUP($J7,'[3]Tabla 239892'!$A$4:$AM$19, 17,FALSE)</f>
        <v xml:space="preserve">Lunes a Viernes de 8:00 a 15:00 horas </v>
      </c>
      <c r="AA7" s="16">
        <v>20</v>
      </c>
      <c r="AB7" s="16" t="s">
        <v>91</v>
      </c>
      <c r="AC7" s="16">
        <v>1</v>
      </c>
      <c r="AD7" s="16" t="str">
        <f>VLOOKUP($AC7,'[3]Tabla 239893'!$A$4:$AN$19,2,FALSE)</f>
        <v>Oficinas centrales del DIF</v>
      </c>
      <c r="AE7" s="16" t="s">
        <v>94</v>
      </c>
      <c r="AF7" s="16" t="s">
        <v>95</v>
      </c>
      <c r="AG7" s="16">
        <v>1</v>
      </c>
      <c r="AH7" s="16" t="str">
        <f>VLOOKUP($AG7,'[3]Tabla 239892'!$A$4:$AM$19, 2,FALSE)</f>
        <v xml:space="preserve">                                   DIF                                                                                                                                                 </v>
      </c>
      <c r="AI7" s="16" t="str">
        <f>VLOOKUP($AG7,'[3]Tabla 239892'!$A$4:$AM$19, 3,FALSE)</f>
        <v>Calle</v>
      </c>
      <c r="AJ7" s="16" t="str">
        <f>VLOOKUP($AG7,'[3]Tabla 239892'!$A$4:$AM$19, 4,FALSE)</f>
        <v>Obrero</v>
      </c>
      <c r="AK7" s="16">
        <f>VLOOKUP($AG7,'[3]Tabla 239892'!$A$4:$AM$19, 5,FALSE)</f>
        <v>746</v>
      </c>
      <c r="AL7" s="16">
        <f>VLOOKUP($AG7,'[3]Tabla 239892'!$A$4:$AM$19, 6,FALSE)</f>
        <v>0</v>
      </c>
      <c r="AM7" s="16" t="str">
        <f>VLOOKUP($AG7,'[3]Tabla 239892'!$A$4:$AM$19, 7,FALSE)</f>
        <v>Colonia</v>
      </c>
      <c r="AN7" s="16" t="str">
        <f>VLOOKUP($AG7,'[3]Tabla 239892'!$A$4:$AM$19, 8,FALSE)</f>
        <v>Las Fuentes</v>
      </c>
      <c r="AO7" s="16">
        <f>VLOOKUP($AG7,'[3]Tabla 239892'!$A$4:$AM$19, 9,FALSE)</f>
        <v>109</v>
      </c>
      <c r="AP7" s="16" t="str">
        <f>VLOOKUP($AG7,'[3]Tabla 239892'!$A$4:$AM$19, 10,FALSE)</f>
        <v>Zamora</v>
      </c>
      <c r="AQ7" s="16">
        <f>VLOOKUP($AG7,'[3]Tabla 239892'!$A$4:$AM$19, 11,FALSE)</f>
        <v>109</v>
      </c>
      <c r="AR7" s="16" t="str">
        <f>VLOOKUP($AG7,'[3]Tabla 239892'!$A$4:$AM$19, 12,FALSE)</f>
        <v>Zamora</v>
      </c>
      <c r="AS7" s="16">
        <f>VLOOKUP($AG7,'[3]Tabla 239892'!$A$4:$AM$19, 13,FALSE)</f>
        <v>16</v>
      </c>
      <c r="AT7" s="16" t="str">
        <f>VLOOKUP($AG7,'[3]Tabla 239892'!$A$4:$AM$19, 14,FALSE)</f>
        <v>Michoacán</v>
      </c>
      <c r="AU7" s="16">
        <f>VLOOKUP($AG7,'[3]Tabla 239892'!$A$4:$AM$19, 15,FALSE)</f>
        <v>59699</v>
      </c>
      <c r="AV7" s="16" t="str">
        <f>VLOOKUP($AG7,'[3]Tabla 239892'!$A$4:$AM$19, 16,FALSE)</f>
        <v>Ivan de Jesus Martínez Vega</v>
      </c>
      <c r="AW7" s="16" t="str">
        <f>VLOOKUP($AG7,'[3]Tabla 239892'!$A$4:$AM$19, 17,FALSE)</f>
        <v xml:space="preserve">Lunes a Viernes de 8:00 a 15:00 horas </v>
      </c>
      <c r="AX7" s="16" t="s">
        <v>91</v>
      </c>
      <c r="AY7" s="16" t="s">
        <v>91</v>
      </c>
      <c r="AZ7" s="17">
        <v>43007</v>
      </c>
      <c r="BA7" s="16" t="s">
        <v>96</v>
      </c>
      <c r="BB7" s="16">
        <v>2015</v>
      </c>
      <c r="BC7" s="17">
        <v>42369</v>
      </c>
      <c r="BD7" s="18" t="s">
        <v>97</v>
      </c>
    </row>
    <row r="8" spans="1:56" ht="157.5" x14ac:dyDescent="0.25">
      <c r="A8" s="16" t="s">
        <v>44</v>
      </c>
      <c r="B8" s="18" t="s">
        <v>98</v>
      </c>
      <c r="C8" s="18" t="s">
        <v>99</v>
      </c>
      <c r="D8" s="18" t="s">
        <v>100</v>
      </c>
      <c r="E8" s="16" t="s">
        <v>48</v>
      </c>
      <c r="F8" s="18" t="s">
        <v>101</v>
      </c>
      <c r="G8" s="18" t="s">
        <v>102</v>
      </c>
      <c r="H8" s="18" t="s">
        <v>91</v>
      </c>
      <c r="I8" s="18" t="s">
        <v>92</v>
      </c>
      <c r="J8" s="18">
        <v>1</v>
      </c>
      <c r="K8" s="16" t="str">
        <f>VLOOKUP($J8,'[3]Tabla 239892'!$A$4:$AM$19, 2,FALSE)</f>
        <v xml:space="preserve">                                   DIF                                                                                                                                                 </v>
      </c>
      <c r="L8" s="16" t="str">
        <f>VLOOKUP($J8,'[3]Tabla 239892'!$A$4:$AM$19, 3,FALSE)</f>
        <v>Calle</v>
      </c>
      <c r="M8" s="16" t="str">
        <f>VLOOKUP($J8,'[3]Tabla 239892'!$A$4:$AM$19, 4,FALSE)</f>
        <v>Obrero</v>
      </c>
      <c r="N8" s="16">
        <f>VLOOKUP($J8,'[3]Tabla 239892'!$A$4:$AM$19, 5,FALSE)</f>
        <v>746</v>
      </c>
      <c r="O8" s="16">
        <f>VLOOKUP($J8,'[3]Tabla 239892'!$A$4:$AM$19, 6,FALSE)</f>
        <v>0</v>
      </c>
      <c r="P8" s="16" t="str">
        <f>VLOOKUP($J8,'[3]Tabla 239892'!$A$4:$AM$19, 7,FALSE)</f>
        <v>Colonia</v>
      </c>
      <c r="Q8" s="16" t="str">
        <f>VLOOKUP($J8,'[3]Tabla 239892'!$A$4:$AM$19, 8,FALSE)</f>
        <v>Las Fuentes</v>
      </c>
      <c r="R8" s="16">
        <f>VLOOKUP($J8,'[3]Tabla 239892'!$A$4:$AM$19, 9,FALSE)</f>
        <v>109</v>
      </c>
      <c r="S8" s="16" t="str">
        <f>VLOOKUP($J8,'[3]Tabla 239892'!$A$4:$AM$19, 10,FALSE)</f>
        <v>Zamora</v>
      </c>
      <c r="T8" s="16">
        <f>VLOOKUP($J8,'[3]Tabla 239892'!$A$4:$AM$19, 11,FALSE)</f>
        <v>109</v>
      </c>
      <c r="U8" s="16" t="str">
        <f>VLOOKUP($J8,'[3]Tabla 239892'!$A$4:$AM$19, 12,FALSE)</f>
        <v>Zamora</v>
      </c>
      <c r="V8" s="16">
        <f>VLOOKUP($J8,'[3]Tabla 239892'!$A$4:$AM$19, 13,FALSE)</f>
        <v>16</v>
      </c>
      <c r="W8" s="16" t="str">
        <f>VLOOKUP($J8,'[3]Tabla 239892'!$A$4:$AM$19, 14,FALSE)</f>
        <v>Michoacán</v>
      </c>
      <c r="X8" s="16">
        <f>VLOOKUP($J8,'[3]Tabla 239892'!$A$4:$AM$19, 15,FALSE)</f>
        <v>59699</v>
      </c>
      <c r="Y8" s="16" t="str">
        <f>VLOOKUP($J8,'[3]Tabla 239892'!$A$4:$AM$19, 16,FALSE)</f>
        <v>Ivan de Jesus Martínez Vega</v>
      </c>
      <c r="Z8" s="16" t="str">
        <f>VLOOKUP($J8,'[3]Tabla 239892'!$A$4:$AM$19, 17,FALSE)</f>
        <v xml:space="preserve">Lunes a Viernes de 8:00 a 15:00 horas </v>
      </c>
      <c r="AA8" s="18" t="s">
        <v>103</v>
      </c>
      <c r="AB8" s="18" t="s">
        <v>91</v>
      </c>
      <c r="AC8" s="18" t="s">
        <v>91</v>
      </c>
      <c r="AD8" s="16" t="e">
        <f>VLOOKUP($AC8,'[3]Tabla 239893'!$A$4:$AN$19,2,FALSE)</f>
        <v>#N/A</v>
      </c>
      <c r="AE8" s="16" t="s">
        <v>104</v>
      </c>
      <c r="AF8" s="16" t="s">
        <v>95</v>
      </c>
      <c r="AG8" s="16">
        <v>1</v>
      </c>
      <c r="AH8" s="16" t="str">
        <f>VLOOKUP($AG8,'[3]Tabla 239892'!$A$4:$AM$19, 2,FALSE)</f>
        <v xml:space="preserve">                                   DIF                                                                                                                                                 </v>
      </c>
      <c r="AI8" s="16" t="str">
        <f>VLOOKUP($AG8,'[3]Tabla 239892'!$A$4:$AM$19, 3,FALSE)</f>
        <v>Calle</v>
      </c>
      <c r="AJ8" s="16" t="str">
        <f>VLOOKUP($AG8,'[3]Tabla 239892'!$A$4:$AM$19, 4,FALSE)</f>
        <v>Obrero</v>
      </c>
      <c r="AK8" s="16">
        <f>VLOOKUP($AG8,'[3]Tabla 239892'!$A$4:$AM$19, 5,FALSE)</f>
        <v>746</v>
      </c>
      <c r="AL8" s="16">
        <f>VLOOKUP($AG8,'[3]Tabla 239892'!$A$4:$AM$19, 6,FALSE)</f>
        <v>0</v>
      </c>
      <c r="AM8" s="16" t="str">
        <f>VLOOKUP($AG8,'[3]Tabla 239892'!$A$4:$AM$19, 7,FALSE)</f>
        <v>Colonia</v>
      </c>
      <c r="AN8" s="16" t="str">
        <f>VLOOKUP($AG8,'[3]Tabla 239892'!$A$4:$AM$19, 8,FALSE)</f>
        <v>Las Fuentes</v>
      </c>
      <c r="AO8" s="16">
        <f>VLOOKUP($AG8,'[3]Tabla 239892'!$A$4:$AM$19, 9,FALSE)</f>
        <v>109</v>
      </c>
      <c r="AP8" s="16" t="str">
        <f>VLOOKUP($AG8,'[3]Tabla 239892'!$A$4:$AM$19, 10,FALSE)</f>
        <v>Zamora</v>
      </c>
      <c r="AQ8" s="16">
        <f>VLOOKUP($AG8,'[3]Tabla 239892'!$A$4:$AM$19, 11,FALSE)</f>
        <v>109</v>
      </c>
      <c r="AR8" s="16" t="str">
        <f>VLOOKUP($AG8,'[3]Tabla 239892'!$A$4:$AM$19, 12,FALSE)</f>
        <v>Zamora</v>
      </c>
      <c r="AS8" s="16">
        <f>VLOOKUP($AG8,'[3]Tabla 239892'!$A$4:$AM$19, 13,FALSE)</f>
        <v>16</v>
      </c>
      <c r="AT8" s="16" t="str">
        <f>VLOOKUP($AG8,'[3]Tabla 239892'!$A$4:$AM$19, 14,FALSE)</f>
        <v>Michoacán</v>
      </c>
      <c r="AU8" s="16">
        <f>VLOOKUP($AG8,'[3]Tabla 239892'!$A$4:$AM$19, 15,FALSE)</f>
        <v>59699</v>
      </c>
      <c r="AV8" s="16" t="str">
        <f>VLOOKUP($AG8,'[3]Tabla 239892'!$A$4:$AM$19, 16,FALSE)</f>
        <v>Ivan de Jesus Martínez Vega</v>
      </c>
      <c r="AW8" s="16" t="str">
        <f>VLOOKUP($AG8,'[3]Tabla 239892'!$A$4:$AM$19, 17,FALSE)</f>
        <v xml:space="preserve">Lunes a Viernes de 8:00 a 15:00 horas </v>
      </c>
      <c r="AX8" s="18" t="s">
        <v>91</v>
      </c>
      <c r="AY8" s="18" t="s">
        <v>91</v>
      </c>
      <c r="AZ8" s="17">
        <v>43007</v>
      </c>
      <c r="BA8" s="16" t="s">
        <v>96</v>
      </c>
      <c r="BB8" s="16">
        <v>2015</v>
      </c>
      <c r="BC8" s="17">
        <v>42369</v>
      </c>
      <c r="BD8" s="18" t="s">
        <v>105</v>
      </c>
    </row>
    <row r="9" spans="1:56" ht="146.25" x14ac:dyDescent="0.25">
      <c r="A9" s="16" t="s">
        <v>44</v>
      </c>
      <c r="B9" s="18" t="s">
        <v>106</v>
      </c>
      <c r="C9" s="18" t="s">
        <v>99</v>
      </c>
      <c r="D9" s="18" t="s">
        <v>107</v>
      </c>
      <c r="E9" s="16" t="s">
        <v>48</v>
      </c>
      <c r="F9" s="18" t="s">
        <v>108</v>
      </c>
      <c r="G9" s="18" t="s">
        <v>109</v>
      </c>
      <c r="H9" s="18" t="s">
        <v>91</v>
      </c>
      <c r="I9" s="18" t="s">
        <v>110</v>
      </c>
      <c r="J9" s="18">
        <v>1</v>
      </c>
      <c r="K9" s="16" t="str">
        <f>VLOOKUP($J9,'[3]Tabla 239892'!$A$4:$AM$19, 2,FALSE)</f>
        <v xml:space="preserve">                                   DIF                                                                                                                                                 </v>
      </c>
      <c r="L9" s="16" t="str">
        <f>VLOOKUP($J9,'[3]Tabla 239892'!$A$4:$AM$19, 3,FALSE)</f>
        <v>Calle</v>
      </c>
      <c r="M9" s="16" t="str">
        <f>VLOOKUP($J9,'[3]Tabla 239892'!$A$4:$AM$19, 4,FALSE)</f>
        <v>Obrero</v>
      </c>
      <c r="N9" s="16">
        <f>VLOOKUP($J9,'[3]Tabla 239892'!$A$4:$AM$19, 5,FALSE)</f>
        <v>746</v>
      </c>
      <c r="O9" s="16">
        <f>VLOOKUP($J9,'[3]Tabla 239892'!$A$4:$AM$19, 6,FALSE)</f>
        <v>0</v>
      </c>
      <c r="P9" s="16" t="str">
        <f>VLOOKUP($J9,'[3]Tabla 239892'!$A$4:$AM$19, 7,FALSE)</f>
        <v>Colonia</v>
      </c>
      <c r="Q9" s="16" t="str">
        <f>VLOOKUP($J9,'[3]Tabla 239892'!$A$4:$AM$19, 8,FALSE)</f>
        <v>Las Fuentes</v>
      </c>
      <c r="R9" s="16">
        <f>VLOOKUP($J9,'[3]Tabla 239892'!$A$4:$AM$19, 9,FALSE)</f>
        <v>109</v>
      </c>
      <c r="S9" s="16" t="str">
        <f>VLOOKUP($J9,'[3]Tabla 239892'!$A$4:$AM$19, 10,FALSE)</f>
        <v>Zamora</v>
      </c>
      <c r="T9" s="16">
        <f>VLOOKUP($J9,'[3]Tabla 239892'!$A$4:$AM$19, 11,FALSE)</f>
        <v>109</v>
      </c>
      <c r="U9" s="16" t="str">
        <f>VLOOKUP($J9,'[3]Tabla 239892'!$A$4:$AM$19, 12,FALSE)</f>
        <v>Zamora</v>
      </c>
      <c r="V9" s="16">
        <f>VLOOKUP($J9,'[3]Tabla 239892'!$A$4:$AM$19, 13,FALSE)</f>
        <v>16</v>
      </c>
      <c r="W9" s="16" t="str">
        <f>VLOOKUP($J9,'[3]Tabla 239892'!$A$4:$AM$19, 14,FALSE)</f>
        <v>Michoacán</v>
      </c>
      <c r="X9" s="16">
        <f>VLOOKUP($J9,'[3]Tabla 239892'!$A$4:$AM$19, 15,FALSE)</f>
        <v>59699</v>
      </c>
      <c r="Y9" s="16" t="str">
        <f>VLOOKUP($J9,'[3]Tabla 239892'!$A$4:$AM$19, 16,FALSE)</f>
        <v>Ivan de Jesus Martínez Vega</v>
      </c>
      <c r="Z9" s="16" t="str">
        <f>VLOOKUP($J9,'[3]Tabla 239892'!$A$4:$AM$19, 17,FALSE)</f>
        <v xml:space="preserve">Lunes a Viernes de 8:00 a 15:00 horas </v>
      </c>
      <c r="AA9" s="18">
        <v>700</v>
      </c>
      <c r="AB9" s="18" t="s">
        <v>91</v>
      </c>
      <c r="AC9" s="18">
        <v>1</v>
      </c>
      <c r="AD9" s="16" t="str">
        <f>VLOOKUP($AC9,'[3]Tabla 239893'!$A$4:$AN$19,2,FALSE)</f>
        <v>Oficinas centrales del DIF</v>
      </c>
      <c r="AE9" s="16" t="s">
        <v>104</v>
      </c>
      <c r="AF9" s="16" t="s">
        <v>95</v>
      </c>
      <c r="AG9" s="16">
        <v>1</v>
      </c>
      <c r="AH9" s="16" t="str">
        <f>VLOOKUP($AG9,'[3]Tabla 239892'!$A$4:$AM$19, 2,FALSE)</f>
        <v xml:space="preserve">                                   DIF                                                                                                                                                 </v>
      </c>
      <c r="AI9" s="16" t="str">
        <f>VLOOKUP($AG9,'[3]Tabla 239892'!$A$4:$AM$19, 3,FALSE)</f>
        <v>Calle</v>
      </c>
      <c r="AJ9" s="16" t="str">
        <f>VLOOKUP($AG9,'[3]Tabla 239892'!$A$4:$AM$19, 4,FALSE)</f>
        <v>Obrero</v>
      </c>
      <c r="AK9" s="16">
        <f>VLOOKUP($AG9,'[3]Tabla 239892'!$A$4:$AM$19, 5,FALSE)</f>
        <v>746</v>
      </c>
      <c r="AL9" s="16">
        <f>VLOOKUP($AG9,'[3]Tabla 239892'!$A$4:$AM$19, 6,FALSE)</f>
        <v>0</v>
      </c>
      <c r="AM9" s="16" t="str">
        <f>VLOOKUP($AG9,'[3]Tabla 239892'!$A$4:$AM$19, 7,FALSE)</f>
        <v>Colonia</v>
      </c>
      <c r="AN9" s="16" t="str">
        <f>VLOOKUP($AG9,'[3]Tabla 239892'!$A$4:$AM$19, 8,FALSE)</f>
        <v>Las Fuentes</v>
      </c>
      <c r="AO9" s="16">
        <f>VLOOKUP($AG9,'[3]Tabla 239892'!$A$4:$AM$19, 9,FALSE)</f>
        <v>109</v>
      </c>
      <c r="AP9" s="16" t="str">
        <f>VLOOKUP($AG9,'[3]Tabla 239892'!$A$4:$AM$19, 10,FALSE)</f>
        <v>Zamora</v>
      </c>
      <c r="AQ9" s="16">
        <f>VLOOKUP($AG9,'[3]Tabla 239892'!$A$4:$AM$19, 11,FALSE)</f>
        <v>109</v>
      </c>
      <c r="AR9" s="16" t="str">
        <f>VLOOKUP($AG9,'[3]Tabla 239892'!$A$4:$AM$19, 12,FALSE)</f>
        <v>Zamora</v>
      </c>
      <c r="AS9" s="16">
        <f>VLOOKUP($AG9,'[3]Tabla 239892'!$A$4:$AM$19, 13,FALSE)</f>
        <v>16</v>
      </c>
      <c r="AT9" s="16" t="str">
        <f>VLOOKUP($AG9,'[3]Tabla 239892'!$A$4:$AM$19, 14,FALSE)</f>
        <v>Michoacán</v>
      </c>
      <c r="AU9" s="16">
        <f>VLOOKUP($AG9,'[3]Tabla 239892'!$A$4:$AM$19, 15,FALSE)</f>
        <v>59699</v>
      </c>
      <c r="AV9" s="16" t="str">
        <f>VLOOKUP($AG9,'[3]Tabla 239892'!$A$4:$AM$19, 16,FALSE)</f>
        <v>Ivan de Jesus Martínez Vega</v>
      </c>
      <c r="AW9" s="16" t="str">
        <f>VLOOKUP($AG9,'[3]Tabla 239892'!$A$4:$AM$19, 17,FALSE)</f>
        <v xml:space="preserve">Lunes a Viernes de 8:00 a 15:00 horas </v>
      </c>
      <c r="AX9" s="18" t="s">
        <v>91</v>
      </c>
      <c r="AY9" s="18" t="s">
        <v>91</v>
      </c>
      <c r="AZ9" s="17">
        <v>43007</v>
      </c>
      <c r="BA9" s="16" t="s">
        <v>96</v>
      </c>
      <c r="BB9" s="16">
        <v>2015</v>
      </c>
      <c r="BC9" s="17">
        <v>42369</v>
      </c>
      <c r="BD9" s="18" t="s">
        <v>111</v>
      </c>
    </row>
    <row r="10" spans="1:56" ht="56.25" x14ac:dyDescent="0.25">
      <c r="A10" s="16" t="s">
        <v>44</v>
      </c>
      <c r="B10" s="18" t="s">
        <v>112</v>
      </c>
      <c r="C10" s="16" t="s">
        <v>46</v>
      </c>
      <c r="D10" s="18" t="s">
        <v>113</v>
      </c>
      <c r="E10" s="16" t="s">
        <v>48</v>
      </c>
      <c r="F10" s="18" t="s">
        <v>114</v>
      </c>
      <c r="G10" s="16" t="s">
        <v>91</v>
      </c>
      <c r="H10" s="16" t="s">
        <v>91</v>
      </c>
      <c r="I10" s="18" t="s">
        <v>115</v>
      </c>
      <c r="J10" s="18">
        <v>1</v>
      </c>
      <c r="K10" s="16" t="str">
        <f>VLOOKUP($J10,'[3]Tabla 239892'!$A$4:$AM$19, 2,FALSE)</f>
        <v xml:space="preserve">                                   DIF                                                                                                                                                 </v>
      </c>
      <c r="L10" s="16" t="str">
        <f>VLOOKUP($J10,'[3]Tabla 239892'!$A$4:$AM$19, 3,FALSE)</f>
        <v>Calle</v>
      </c>
      <c r="M10" s="16" t="str">
        <f>VLOOKUP($J10,'[3]Tabla 239892'!$A$4:$AM$19, 4,FALSE)</f>
        <v>Obrero</v>
      </c>
      <c r="N10" s="16">
        <f>VLOOKUP($J10,'[3]Tabla 239892'!$A$4:$AM$19, 5,FALSE)</f>
        <v>746</v>
      </c>
      <c r="O10" s="16">
        <f>VLOOKUP($J10,'[3]Tabla 239892'!$A$4:$AM$19, 6,FALSE)</f>
        <v>0</v>
      </c>
      <c r="P10" s="16" t="str">
        <f>VLOOKUP($J10,'[3]Tabla 239892'!$A$4:$AM$19, 7,FALSE)</f>
        <v>Colonia</v>
      </c>
      <c r="Q10" s="16" t="str">
        <f>VLOOKUP($J10,'[3]Tabla 239892'!$A$4:$AM$19, 8,FALSE)</f>
        <v>Las Fuentes</v>
      </c>
      <c r="R10" s="16">
        <f>VLOOKUP($J10,'[3]Tabla 239892'!$A$4:$AM$19, 9,FALSE)</f>
        <v>109</v>
      </c>
      <c r="S10" s="16" t="str">
        <f>VLOOKUP($J10,'[3]Tabla 239892'!$A$4:$AM$19, 10,FALSE)</f>
        <v>Zamora</v>
      </c>
      <c r="T10" s="16">
        <f>VLOOKUP($J10,'[3]Tabla 239892'!$A$4:$AM$19, 11,FALSE)</f>
        <v>109</v>
      </c>
      <c r="U10" s="16" t="str">
        <f>VLOOKUP($J10,'[3]Tabla 239892'!$A$4:$AM$19, 12,FALSE)</f>
        <v>Zamora</v>
      </c>
      <c r="V10" s="16">
        <f>VLOOKUP($J10,'[3]Tabla 239892'!$A$4:$AM$19, 13,FALSE)</f>
        <v>16</v>
      </c>
      <c r="W10" s="16" t="str">
        <f>VLOOKUP($J10,'[3]Tabla 239892'!$A$4:$AM$19, 14,FALSE)</f>
        <v>Michoacán</v>
      </c>
      <c r="X10" s="16">
        <f>VLOOKUP($J10,'[3]Tabla 239892'!$A$4:$AM$19, 15,FALSE)</f>
        <v>59699</v>
      </c>
      <c r="Y10" s="16" t="str">
        <f>VLOOKUP($J10,'[3]Tabla 239892'!$A$4:$AM$19, 16,FALSE)</f>
        <v>Ivan de Jesus Martínez Vega</v>
      </c>
      <c r="Z10" s="16" t="str">
        <f>VLOOKUP($J10,'[3]Tabla 239892'!$A$4:$AM$19, 17,FALSE)</f>
        <v xml:space="preserve">Lunes a Viernes de 8:00 a 15:00 horas </v>
      </c>
      <c r="AA10" s="18">
        <v>20</v>
      </c>
      <c r="AB10" s="18" t="s">
        <v>91</v>
      </c>
      <c r="AC10" s="18">
        <v>1</v>
      </c>
      <c r="AD10" s="16" t="str">
        <f>VLOOKUP($AC10,'[3]Tabla 239893'!$A$4:$AN$19,2,FALSE)</f>
        <v>Oficinas centrales del DIF</v>
      </c>
      <c r="AE10" s="18" t="s">
        <v>116</v>
      </c>
      <c r="AF10" s="16" t="s">
        <v>95</v>
      </c>
      <c r="AG10" s="16">
        <v>1</v>
      </c>
      <c r="AH10" s="16" t="str">
        <f>VLOOKUP($AG10,'[3]Tabla 239892'!$A$4:$AM$19, 2,FALSE)</f>
        <v xml:space="preserve">                                   DIF                                                                                                                                                 </v>
      </c>
      <c r="AI10" s="16" t="str">
        <f>VLOOKUP($AG10,'[3]Tabla 239892'!$A$4:$AM$19, 3,FALSE)</f>
        <v>Calle</v>
      </c>
      <c r="AJ10" s="16" t="str">
        <f>VLOOKUP($AG10,'[3]Tabla 239892'!$A$4:$AM$19, 4,FALSE)</f>
        <v>Obrero</v>
      </c>
      <c r="AK10" s="16">
        <f>VLOOKUP($AG10,'[3]Tabla 239892'!$A$4:$AM$19, 5,FALSE)</f>
        <v>746</v>
      </c>
      <c r="AL10" s="16">
        <f>VLOOKUP($AG10,'[3]Tabla 239892'!$A$4:$AM$19, 6,FALSE)</f>
        <v>0</v>
      </c>
      <c r="AM10" s="16" t="str">
        <f>VLOOKUP($AG10,'[3]Tabla 239892'!$A$4:$AM$19, 7,FALSE)</f>
        <v>Colonia</v>
      </c>
      <c r="AN10" s="16" t="str">
        <f>VLOOKUP($AG10,'[3]Tabla 239892'!$A$4:$AM$19, 8,FALSE)</f>
        <v>Las Fuentes</v>
      </c>
      <c r="AO10" s="16">
        <f>VLOOKUP($AG10,'[3]Tabla 239892'!$A$4:$AM$19, 9,FALSE)</f>
        <v>109</v>
      </c>
      <c r="AP10" s="16" t="str">
        <f>VLOOKUP($AG10,'[3]Tabla 239892'!$A$4:$AM$19, 10,FALSE)</f>
        <v>Zamora</v>
      </c>
      <c r="AQ10" s="16">
        <f>VLOOKUP($AG10,'[3]Tabla 239892'!$A$4:$AM$19, 11,FALSE)</f>
        <v>109</v>
      </c>
      <c r="AR10" s="16" t="str">
        <f>VLOOKUP($AG10,'[3]Tabla 239892'!$A$4:$AM$19, 12,FALSE)</f>
        <v>Zamora</v>
      </c>
      <c r="AS10" s="16">
        <f>VLOOKUP($AG10,'[3]Tabla 239892'!$A$4:$AM$19, 13,FALSE)</f>
        <v>16</v>
      </c>
      <c r="AT10" s="16" t="str">
        <f>VLOOKUP($AG10,'[3]Tabla 239892'!$A$4:$AM$19, 14,FALSE)</f>
        <v>Michoacán</v>
      </c>
      <c r="AU10" s="16">
        <f>VLOOKUP($AG10,'[3]Tabla 239892'!$A$4:$AM$19, 15,FALSE)</f>
        <v>59699</v>
      </c>
      <c r="AV10" s="16" t="str">
        <f>VLOOKUP($AG10,'[3]Tabla 239892'!$A$4:$AM$19, 16,FALSE)</f>
        <v>Ivan de Jesus Martínez Vega</v>
      </c>
      <c r="AW10" s="16" t="str">
        <f>VLOOKUP($AG10,'[3]Tabla 239892'!$A$4:$AM$19, 17,FALSE)</f>
        <v xml:space="preserve">Lunes a Viernes de 8:00 a 15:00 horas </v>
      </c>
      <c r="AX10" s="18" t="s">
        <v>91</v>
      </c>
      <c r="AY10" s="18" t="s">
        <v>91</v>
      </c>
      <c r="AZ10" s="17">
        <v>43007</v>
      </c>
      <c r="BA10" s="16" t="s">
        <v>96</v>
      </c>
      <c r="BB10" s="16">
        <v>2015</v>
      </c>
      <c r="BC10" s="17">
        <v>42369</v>
      </c>
      <c r="BD10" s="18" t="s">
        <v>117</v>
      </c>
    </row>
    <row r="11" spans="1:56" ht="56.25" x14ac:dyDescent="0.25">
      <c r="A11" s="16" t="s">
        <v>44</v>
      </c>
      <c r="B11" s="18" t="s">
        <v>118</v>
      </c>
      <c r="C11" s="16" t="s">
        <v>46</v>
      </c>
      <c r="D11" s="18" t="s">
        <v>119</v>
      </c>
      <c r="E11" s="16" t="s">
        <v>48</v>
      </c>
      <c r="F11" s="18" t="s">
        <v>120</v>
      </c>
      <c r="G11" s="16" t="s">
        <v>91</v>
      </c>
      <c r="H11" s="16" t="s">
        <v>91</v>
      </c>
      <c r="I11" s="18" t="s">
        <v>115</v>
      </c>
      <c r="J11" s="18">
        <v>1</v>
      </c>
      <c r="K11" s="16" t="str">
        <f>VLOOKUP($J11,'[3]Tabla 239892'!$A$4:$AM$19, 2,FALSE)</f>
        <v xml:space="preserve">                                   DIF                                                                                                                                                 </v>
      </c>
      <c r="L11" s="16" t="str">
        <f>VLOOKUP($J11,'[3]Tabla 239892'!$A$4:$AM$19, 3,FALSE)</f>
        <v>Calle</v>
      </c>
      <c r="M11" s="16" t="str">
        <f>VLOOKUP($J11,'[3]Tabla 239892'!$A$4:$AM$19, 4,FALSE)</f>
        <v>Obrero</v>
      </c>
      <c r="N11" s="16">
        <f>VLOOKUP($J11,'[3]Tabla 239892'!$A$4:$AM$19, 5,FALSE)</f>
        <v>746</v>
      </c>
      <c r="O11" s="16">
        <f>VLOOKUP($J11,'[3]Tabla 239892'!$A$4:$AM$19, 6,FALSE)</f>
        <v>0</v>
      </c>
      <c r="P11" s="16" t="str">
        <f>VLOOKUP($J11,'[3]Tabla 239892'!$A$4:$AM$19, 7,FALSE)</f>
        <v>Colonia</v>
      </c>
      <c r="Q11" s="16" t="str">
        <f>VLOOKUP($J11,'[3]Tabla 239892'!$A$4:$AM$19, 8,FALSE)</f>
        <v>Las Fuentes</v>
      </c>
      <c r="R11" s="16">
        <f>VLOOKUP($J11,'[3]Tabla 239892'!$A$4:$AM$19, 9,FALSE)</f>
        <v>109</v>
      </c>
      <c r="S11" s="16" t="str">
        <f>VLOOKUP($J11,'[3]Tabla 239892'!$A$4:$AM$19, 10,FALSE)</f>
        <v>Zamora</v>
      </c>
      <c r="T11" s="16">
        <f>VLOOKUP($J11,'[3]Tabla 239892'!$A$4:$AM$19, 11,FALSE)</f>
        <v>109</v>
      </c>
      <c r="U11" s="16" t="str">
        <f>VLOOKUP($J11,'[3]Tabla 239892'!$A$4:$AM$19, 12,FALSE)</f>
        <v>Zamora</v>
      </c>
      <c r="V11" s="16">
        <f>VLOOKUP($J11,'[3]Tabla 239892'!$A$4:$AM$19, 13,FALSE)</f>
        <v>16</v>
      </c>
      <c r="W11" s="16" t="str">
        <f>VLOOKUP($J11,'[3]Tabla 239892'!$A$4:$AM$19, 14,FALSE)</f>
        <v>Michoacán</v>
      </c>
      <c r="X11" s="16">
        <f>VLOOKUP($J11,'[3]Tabla 239892'!$A$4:$AM$19, 15,FALSE)</f>
        <v>59699</v>
      </c>
      <c r="Y11" s="16" t="str">
        <f>VLOOKUP($J11,'[3]Tabla 239892'!$A$4:$AM$19, 16,FALSE)</f>
        <v>Ivan de Jesus Martínez Vega</v>
      </c>
      <c r="Z11" s="16" t="str">
        <f>VLOOKUP($J11,'[3]Tabla 239892'!$A$4:$AM$19, 17,FALSE)</f>
        <v xml:space="preserve">Lunes a Viernes de 8:00 a 15:00 horas </v>
      </c>
      <c r="AA11" s="18">
        <v>50</v>
      </c>
      <c r="AB11" s="18" t="s">
        <v>91</v>
      </c>
      <c r="AC11" s="18">
        <v>5</v>
      </c>
      <c r="AD11" s="16" t="str">
        <f>VLOOKUP($AC11,'[3]Tabla 239893'!$A$4:$AN$19,2,FALSE)</f>
        <v>CEDECO Miguel Regalado</v>
      </c>
      <c r="AE11" s="18" t="s">
        <v>116</v>
      </c>
      <c r="AF11" s="16" t="s">
        <v>95</v>
      </c>
      <c r="AG11" s="16">
        <v>1</v>
      </c>
      <c r="AH11" s="16" t="str">
        <f>VLOOKUP($AG11,'[3]Tabla 239892'!$A$4:$AM$19, 2,FALSE)</f>
        <v xml:space="preserve">                                   DIF                                                                                                                                                 </v>
      </c>
      <c r="AI11" s="16" t="str">
        <f>VLOOKUP($AG11,'[3]Tabla 239892'!$A$4:$AM$19, 3,FALSE)</f>
        <v>Calle</v>
      </c>
      <c r="AJ11" s="16" t="str">
        <f>VLOOKUP($AG11,'[3]Tabla 239892'!$A$4:$AM$19, 4,FALSE)</f>
        <v>Obrero</v>
      </c>
      <c r="AK11" s="16">
        <f>VLOOKUP($AG11,'[3]Tabla 239892'!$A$4:$AM$19, 5,FALSE)</f>
        <v>746</v>
      </c>
      <c r="AL11" s="16">
        <f>VLOOKUP($AG11,'[3]Tabla 239892'!$A$4:$AM$19, 6,FALSE)</f>
        <v>0</v>
      </c>
      <c r="AM11" s="16" t="str">
        <f>VLOOKUP($AG11,'[3]Tabla 239892'!$A$4:$AM$19, 7,FALSE)</f>
        <v>Colonia</v>
      </c>
      <c r="AN11" s="16" t="str">
        <f>VLOOKUP($AG11,'[3]Tabla 239892'!$A$4:$AM$19, 8,FALSE)</f>
        <v>Las Fuentes</v>
      </c>
      <c r="AO11" s="16">
        <f>VLOOKUP($AG11,'[3]Tabla 239892'!$A$4:$AM$19, 9,FALSE)</f>
        <v>109</v>
      </c>
      <c r="AP11" s="16" t="str">
        <f>VLOOKUP($AG11,'[3]Tabla 239892'!$A$4:$AM$19, 10,FALSE)</f>
        <v>Zamora</v>
      </c>
      <c r="AQ11" s="16">
        <f>VLOOKUP($AG11,'[3]Tabla 239892'!$A$4:$AM$19, 11,FALSE)</f>
        <v>109</v>
      </c>
      <c r="AR11" s="16" t="str">
        <f>VLOOKUP($AG11,'[3]Tabla 239892'!$A$4:$AM$19, 12,FALSE)</f>
        <v>Zamora</v>
      </c>
      <c r="AS11" s="16">
        <f>VLOOKUP($AG11,'[3]Tabla 239892'!$A$4:$AM$19, 13,FALSE)</f>
        <v>16</v>
      </c>
      <c r="AT11" s="16" t="str">
        <f>VLOOKUP($AG11,'[3]Tabla 239892'!$A$4:$AM$19, 14,FALSE)</f>
        <v>Michoacán</v>
      </c>
      <c r="AU11" s="16">
        <f>VLOOKUP($AG11,'[3]Tabla 239892'!$A$4:$AM$19, 15,FALSE)</f>
        <v>59699</v>
      </c>
      <c r="AV11" s="16" t="str">
        <f>VLOOKUP($AG11,'[3]Tabla 239892'!$A$4:$AM$19, 16,FALSE)</f>
        <v>Ivan de Jesus Martínez Vega</v>
      </c>
      <c r="AW11" s="16" t="str">
        <f>VLOOKUP($AG11,'[3]Tabla 239892'!$A$4:$AM$19, 17,FALSE)</f>
        <v xml:space="preserve">Lunes a Viernes de 8:00 a 15:00 horas </v>
      </c>
      <c r="AX11" s="18" t="s">
        <v>91</v>
      </c>
      <c r="AY11" s="18" t="s">
        <v>91</v>
      </c>
      <c r="AZ11" s="17">
        <v>43007</v>
      </c>
      <c r="BA11" s="16" t="s">
        <v>96</v>
      </c>
      <c r="BB11" s="16">
        <v>2015</v>
      </c>
      <c r="BC11" s="17">
        <v>42369</v>
      </c>
      <c r="BD11" s="18" t="s">
        <v>121</v>
      </c>
    </row>
    <row r="12" spans="1:56" ht="56.25" x14ac:dyDescent="0.25">
      <c r="A12" s="16" t="s">
        <v>44</v>
      </c>
      <c r="B12" s="18" t="s">
        <v>122</v>
      </c>
      <c r="C12" s="16" t="s">
        <v>123</v>
      </c>
      <c r="D12" s="18" t="s">
        <v>124</v>
      </c>
      <c r="E12" s="16" t="s">
        <v>48</v>
      </c>
      <c r="F12" s="18" t="s">
        <v>125</v>
      </c>
      <c r="G12" s="16" t="s">
        <v>91</v>
      </c>
      <c r="H12" s="16" t="s">
        <v>91</v>
      </c>
      <c r="I12" s="18" t="s">
        <v>115</v>
      </c>
      <c r="J12" s="18">
        <v>1</v>
      </c>
      <c r="K12" s="16" t="str">
        <f>VLOOKUP($J12,'[3]Tabla 239892'!$A$4:$AM$19, 2,FALSE)</f>
        <v xml:space="preserve">                                   DIF                                                                                                                                                 </v>
      </c>
      <c r="L12" s="16" t="str">
        <f>VLOOKUP($J12,'[3]Tabla 239892'!$A$4:$AM$19, 3,FALSE)</f>
        <v>Calle</v>
      </c>
      <c r="M12" s="16" t="str">
        <f>VLOOKUP($J12,'[3]Tabla 239892'!$A$4:$AM$19, 4,FALSE)</f>
        <v>Obrero</v>
      </c>
      <c r="N12" s="16">
        <f>VLOOKUP($J12,'[3]Tabla 239892'!$A$4:$AM$19, 5,FALSE)</f>
        <v>746</v>
      </c>
      <c r="O12" s="16">
        <f>VLOOKUP($J12,'[3]Tabla 239892'!$A$4:$AM$19, 6,FALSE)</f>
        <v>0</v>
      </c>
      <c r="P12" s="16" t="str">
        <f>VLOOKUP($J12,'[3]Tabla 239892'!$A$4:$AM$19, 7,FALSE)</f>
        <v>Colonia</v>
      </c>
      <c r="Q12" s="16" t="str">
        <f>VLOOKUP($J12,'[3]Tabla 239892'!$A$4:$AM$19, 8,FALSE)</f>
        <v>Las Fuentes</v>
      </c>
      <c r="R12" s="16">
        <f>VLOOKUP($J12,'[3]Tabla 239892'!$A$4:$AM$19, 9,FALSE)</f>
        <v>109</v>
      </c>
      <c r="S12" s="16" t="str">
        <f>VLOOKUP($J12,'[3]Tabla 239892'!$A$4:$AM$19, 10,FALSE)</f>
        <v>Zamora</v>
      </c>
      <c r="T12" s="16">
        <f>VLOOKUP($J12,'[3]Tabla 239892'!$A$4:$AM$19, 11,FALSE)</f>
        <v>109</v>
      </c>
      <c r="U12" s="16" t="str">
        <f>VLOOKUP($J12,'[3]Tabla 239892'!$A$4:$AM$19, 12,FALSE)</f>
        <v>Zamora</v>
      </c>
      <c r="V12" s="16">
        <f>VLOOKUP($J12,'[3]Tabla 239892'!$A$4:$AM$19, 13,FALSE)</f>
        <v>16</v>
      </c>
      <c r="W12" s="16" t="str">
        <f>VLOOKUP($J12,'[3]Tabla 239892'!$A$4:$AM$19, 14,FALSE)</f>
        <v>Michoacán</v>
      </c>
      <c r="X12" s="16">
        <f>VLOOKUP($J12,'[3]Tabla 239892'!$A$4:$AM$19, 15,FALSE)</f>
        <v>59699</v>
      </c>
      <c r="Y12" s="16" t="str">
        <f>VLOOKUP($J12,'[3]Tabla 239892'!$A$4:$AM$19, 16,FALSE)</f>
        <v>Ivan de Jesus Martínez Vega</v>
      </c>
      <c r="Z12" s="16" t="str">
        <f>VLOOKUP($J12,'[3]Tabla 239892'!$A$4:$AM$19, 17,FALSE)</f>
        <v xml:space="preserve">Lunes a Viernes de 8:00 a 15:00 horas </v>
      </c>
      <c r="AA12" s="18">
        <v>25</v>
      </c>
      <c r="AB12" s="18" t="s">
        <v>91</v>
      </c>
      <c r="AC12" s="18">
        <v>1</v>
      </c>
      <c r="AD12" s="16" t="str">
        <f>VLOOKUP($AC12,'[3]Tabla 239893'!$A$4:$AN$19,2,FALSE)</f>
        <v>Oficinas centrales del DIF</v>
      </c>
      <c r="AE12" s="18" t="s">
        <v>116</v>
      </c>
      <c r="AF12" s="16" t="s">
        <v>95</v>
      </c>
      <c r="AG12" s="16">
        <v>1</v>
      </c>
      <c r="AH12" s="16" t="str">
        <f>VLOOKUP($AG12,'[3]Tabla 239892'!$A$4:$AM$19, 2,FALSE)</f>
        <v xml:space="preserve">                                   DIF                                                                                                                                                 </v>
      </c>
      <c r="AI12" s="16" t="str">
        <f>VLOOKUP($AG12,'[3]Tabla 239892'!$A$4:$AM$19, 3,FALSE)</f>
        <v>Calle</v>
      </c>
      <c r="AJ12" s="16" t="str">
        <f>VLOOKUP($AG12,'[3]Tabla 239892'!$A$4:$AM$19, 4,FALSE)</f>
        <v>Obrero</v>
      </c>
      <c r="AK12" s="16">
        <f>VLOOKUP($AG12,'[3]Tabla 239892'!$A$4:$AM$19, 5,FALSE)</f>
        <v>746</v>
      </c>
      <c r="AL12" s="16">
        <f>VLOOKUP($AG12,'[3]Tabla 239892'!$A$4:$AM$19, 6,FALSE)</f>
        <v>0</v>
      </c>
      <c r="AM12" s="16" t="str">
        <f>VLOOKUP($AG12,'[3]Tabla 239892'!$A$4:$AM$19, 7,FALSE)</f>
        <v>Colonia</v>
      </c>
      <c r="AN12" s="16" t="str">
        <f>VLOOKUP($AG12,'[3]Tabla 239892'!$A$4:$AM$19, 8,FALSE)</f>
        <v>Las Fuentes</v>
      </c>
      <c r="AO12" s="16">
        <f>VLOOKUP($AG12,'[3]Tabla 239892'!$A$4:$AM$19, 9,FALSE)</f>
        <v>109</v>
      </c>
      <c r="AP12" s="16" t="str">
        <f>VLOOKUP($AG12,'[3]Tabla 239892'!$A$4:$AM$19, 10,FALSE)</f>
        <v>Zamora</v>
      </c>
      <c r="AQ12" s="16">
        <f>VLOOKUP($AG12,'[3]Tabla 239892'!$A$4:$AM$19, 11,FALSE)</f>
        <v>109</v>
      </c>
      <c r="AR12" s="16" t="str">
        <f>VLOOKUP($AG12,'[3]Tabla 239892'!$A$4:$AM$19, 12,FALSE)</f>
        <v>Zamora</v>
      </c>
      <c r="AS12" s="16">
        <f>VLOOKUP($AG12,'[3]Tabla 239892'!$A$4:$AM$19, 13,FALSE)</f>
        <v>16</v>
      </c>
      <c r="AT12" s="16" t="str">
        <f>VLOOKUP($AG12,'[3]Tabla 239892'!$A$4:$AM$19, 14,FALSE)</f>
        <v>Michoacán</v>
      </c>
      <c r="AU12" s="16">
        <f>VLOOKUP($AG12,'[3]Tabla 239892'!$A$4:$AM$19, 15,FALSE)</f>
        <v>59699</v>
      </c>
      <c r="AV12" s="16" t="str">
        <f>VLOOKUP($AG12,'[3]Tabla 239892'!$A$4:$AM$19, 16,FALSE)</f>
        <v>Ivan de Jesus Martínez Vega</v>
      </c>
      <c r="AW12" s="16" t="str">
        <f>VLOOKUP($AG12,'[3]Tabla 239892'!$A$4:$AM$19, 17,FALSE)</f>
        <v xml:space="preserve">Lunes a Viernes de 8:00 a 15:00 horas </v>
      </c>
      <c r="AX12" s="18" t="s">
        <v>91</v>
      </c>
      <c r="AY12" s="18" t="s">
        <v>91</v>
      </c>
      <c r="AZ12" s="17">
        <v>43007</v>
      </c>
      <c r="BA12" s="16" t="s">
        <v>96</v>
      </c>
      <c r="BB12" s="16">
        <v>2015</v>
      </c>
      <c r="BC12" s="17">
        <v>42369</v>
      </c>
      <c r="BD12" s="18" t="s">
        <v>126</v>
      </c>
    </row>
    <row r="13" spans="1:56" ht="67.5" x14ac:dyDescent="0.25">
      <c r="A13" s="16" t="s">
        <v>44</v>
      </c>
      <c r="B13" s="18" t="s">
        <v>127</v>
      </c>
      <c r="C13" s="16" t="s">
        <v>46</v>
      </c>
      <c r="D13" s="18" t="s">
        <v>128</v>
      </c>
      <c r="E13" s="16" t="s">
        <v>48</v>
      </c>
      <c r="F13" s="18" t="s">
        <v>129</v>
      </c>
      <c r="G13" s="16" t="s">
        <v>130</v>
      </c>
      <c r="H13" s="16" t="s">
        <v>91</v>
      </c>
      <c r="I13" s="18" t="s">
        <v>52</v>
      </c>
      <c r="J13" s="18">
        <v>7</v>
      </c>
      <c r="K13" s="16" t="str">
        <f>VLOOKUP($J13,'[3]Tabla 239892'!$A$4:$AM$19, 2,FALSE)</f>
        <v xml:space="preserve">Local </v>
      </c>
      <c r="L13" s="16" t="str">
        <f>VLOOKUP($J13,'[3]Tabla 239892'!$A$4:$AM$19, 3,FALSE)</f>
        <v>Calle</v>
      </c>
      <c r="M13" s="16" t="str">
        <f>VLOOKUP($J13,'[3]Tabla 239892'!$A$4:$AM$19, 4,FALSE)</f>
        <v>Morelos</v>
      </c>
      <c r="N13" s="16">
        <f>VLOOKUP($J13,'[3]Tabla 239892'!$A$4:$AM$19, 5,FALSE)</f>
        <v>539</v>
      </c>
      <c r="O13" s="16">
        <f>VLOOKUP($J13,'[3]Tabla 239892'!$A$4:$AM$19, 6,FALSE)</f>
        <v>0</v>
      </c>
      <c r="P13" s="16" t="str">
        <f>VLOOKUP($J13,'[3]Tabla 239892'!$A$4:$AM$19, 7,FALSE)</f>
        <v>Colonia</v>
      </c>
      <c r="Q13" s="16" t="str">
        <f>VLOOKUP($J13,'[3]Tabla 239892'!$A$4:$AM$19, 8,FALSE)</f>
        <v>Centro</v>
      </c>
      <c r="R13" s="16">
        <f>VLOOKUP($J13,'[3]Tabla 239892'!$A$4:$AM$19, 9,FALSE)</f>
        <v>109</v>
      </c>
      <c r="S13" s="16" t="str">
        <f>VLOOKUP($J13,'[3]Tabla 239892'!$A$4:$AM$19, 10,FALSE)</f>
        <v>Zamora</v>
      </c>
      <c r="T13" s="16">
        <f>VLOOKUP($J13,'[3]Tabla 239892'!$A$4:$AM$19, 11,FALSE)</f>
        <v>109</v>
      </c>
      <c r="U13" s="16" t="str">
        <f>VLOOKUP($J13,'[3]Tabla 239892'!$A$4:$AM$19, 12,FALSE)</f>
        <v>Zamora</v>
      </c>
      <c r="V13" s="16">
        <f>VLOOKUP($J13,'[3]Tabla 239892'!$A$4:$AM$19, 13,FALSE)</f>
        <v>16</v>
      </c>
      <c r="W13" s="16" t="str">
        <f>VLOOKUP($J13,'[3]Tabla 239892'!$A$4:$AM$19, 14,FALSE)</f>
        <v>Michoacán</v>
      </c>
      <c r="X13" s="16">
        <f>VLOOKUP($J13,'[3]Tabla 239892'!$A$4:$AM$19, 15,FALSE)</f>
        <v>59600</v>
      </c>
      <c r="Y13" s="16" t="str">
        <f>VLOOKUP($J13,'[3]Tabla 239892'!$A$4:$AM$19, 16,FALSE)</f>
        <v>Soledad Salcedo Mora</v>
      </c>
      <c r="Z13" s="16" t="str">
        <f>VLOOKUP($J13,'[3]Tabla 239892'!$A$4:$AM$19, 17,FALSE)</f>
        <v xml:space="preserve">Lunes, Martes y Miercoles de 10:00 a 13:00 horas y Marte y Jueves de 16:00 a 18:00 </v>
      </c>
      <c r="AA13" s="18">
        <v>10</v>
      </c>
      <c r="AB13" s="18" t="s">
        <v>91</v>
      </c>
      <c r="AC13" s="18">
        <v>1</v>
      </c>
      <c r="AD13" s="16" t="str">
        <f>VLOOKUP($AC13,'[3]Tabla 239893'!$A$4:$AN$19,2,FALSE)</f>
        <v>Oficinas centrales del DIF</v>
      </c>
      <c r="AE13" s="18" t="s">
        <v>116</v>
      </c>
      <c r="AF13" s="16" t="s">
        <v>95</v>
      </c>
      <c r="AG13" s="16">
        <v>1</v>
      </c>
      <c r="AH13" s="16" t="str">
        <f>VLOOKUP($AG13,'[3]Tabla 239892'!$A$4:$AM$19, 2,FALSE)</f>
        <v xml:space="preserve">                                   DIF                                                                                                                                                 </v>
      </c>
      <c r="AI13" s="16" t="str">
        <f>VLOOKUP($AG13,'[3]Tabla 239892'!$A$4:$AM$19, 3,FALSE)</f>
        <v>Calle</v>
      </c>
      <c r="AJ13" s="16" t="str">
        <f>VLOOKUP($AG13,'[3]Tabla 239892'!$A$4:$AM$19, 4,FALSE)</f>
        <v>Obrero</v>
      </c>
      <c r="AK13" s="16">
        <f>VLOOKUP($AG13,'[3]Tabla 239892'!$A$4:$AM$19, 5,FALSE)</f>
        <v>746</v>
      </c>
      <c r="AL13" s="16">
        <f>VLOOKUP($AG13,'[3]Tabla 239892'!$A$4:$AM$19, 6,FALSE)</f>
        <v>0</v>
      </c>
      <c r="AM13" s="16" t="str">
        <f>VLOOKUP($AG13,'[3]Tabla 239892'!$A$4:$AM$19, 7,FALSE)</f>
        <v>Colonia</v>
      </c>
      <c r="AN13" s="16" t="str">
        <f>VLOOKUP($AG13,'[3]Tabla 239892'!$A$4:$AM$19, 8,FALSE)</f>
        <v>Las Fuentes</v>
      </c>
      <c r="AO13" s="16">
        <f>VLOOKUP($AG13,'[3]Tabla 239892'!$A$4:$AM$19, 9,FALSE)</f>
        <v>109</v>
      </c>
      <c r="AP13" s="16" t="str">
        <f>VLOOKUP($AG13,'[3]Tabla 239892'!$A$4:$AM$19, 10,FALSE)</f>
        <v>Zamora</v>
      </c>
      <c r="AQ13" s="16">
        <f>VLOOKUP($AG13,'[3]Tabla 239892'!$A$4:$AM$19, 11,FALSE)</f>
        <v>109</v>
      </c>
      <c r="AR13" s="16" t="str">
        <f>VLOOKUP($AG13,'[3]Tabla 239892'!$A$4:$AM$19, 12,FALSE)</f>
        <v>Zamora</v>
      </c>
      <c r="AS13" s="16">
        <f>VLOOKUP($AG13,'[3]Tabla 239892'!$A$4:$AM$19, 13,FALSE)</f>
        <v>16</v>
      </c>
      <c r="AT13" s="16" t="str">
        <f>VLOOKUP($AG13,'[3]Tabla 239892'!$A$4:$AM$19, 14,FALSE)</f>
        <v>Michoacán</v>
      </c>
      <c r="AU13" s="16">
        <f>VLOOKUP($AG13,'[3]Tabla 239892'!$A$4:$AM$19, 15,FALSE)</f>
        <v>59699</v>
      </c>
      <c r="AV13" s="16" t="str">
        <f>VLOOKUP($AG13,'[3]Tabla 239892'!$A$4:$AM$19, 16,FALSE)</f>
        <v>Ivan de Jesus Martínez Vega</v>
      </c>
      <c r="AW13" s="16" t="str">
        <f>VLOOKUP($AG13,'[3]Tabla 239892'!$A$4:$AM$19, 17,FALSE)</f>
        <v xml:space="preserve">Lunes a Viernes de 8:00 a 15:00 horas </v>
      </c>
      <c r="AX13" s="18" t="s">
        <v>91</v>
      </c>
      <c r="AY13" s="18" t="s">
        <v>91</v>
      </c>
      <c r="AZ13" s="17">
        <v>43007</v>
      </c>
      <c r="BA13" s="16" t="s">
        <v>96</v>
      </c>
      <c r="BB13" s="16">
        <v>2015</v>
      </c>
      <c r="BC13" s="17">
        <v>42369</v>
      </c>
      <c r="BD13" s="18" t="s">
        <v>131</v>
      </c>
    </row>
    <row r="14" spans="1:56" ht="56.25" x14ac:dyDescent="0.25">
      <c r="A14" s="16" t="s">
        <v>44</v>
      </c>
      <c r="B14" s="18" t="s">
        <v>132</v>
      </c>
      <c r="C14" s="16" t="s">
        <v>46</v>
      </c>
      <c r="D14" s="18" t="s">
        <v>133</v>
      </c>
      <c r="E14" s="16" t="s">
        <v>48</v>
      </c>
      <c r="F14" s="18" t="s">
        <v>125</v>
      </c>
      <c r="G14" s="16" t="s">
        <v>91</v>
      </c>
      <c r="H14" s="16" t="s">
        <v>91</v>
      </c>
      <c r="I14" s="18" t="s">
        <v>52</v>
      </c>
      <c r="J14" s="18">
        <v>1</v>
      </c>
      <c r="K14" s="16" t="str">
        <f>VLOOKUP($J14,'[3]Tabla 239892'!$A$4:$AM$19, 2,FALSE)</f>
        <v xml:space="preserve">                                   DIF                                                                                                                                                 </v>
      </c>
      <c r="L14" s="16" t="str">
        <f>VLOOKUP($J14,'[3]Tabla 239892'!$A$4:$AM$19, 3,FALSE)</f>
        <v>Calle</v>
      </c>
      <c r="M14" s="16" t="str">
        <f>VLOOKUP($J14,'[3]Tabla 239892'!$A$4:$AM$19, 4,FALSE)</f>
        <v>Obrero</v>
      </c>
      <c r="N14" s="16">
        <f>VLOOKUP($J14,'[3]Tabla 239892'!$A$4:$AM$19, 5,FALSE)</f>
        <v>746</v>
      </c>
      <c r="O14" s="16">
        <f>VLOOKUP($J14,'[3]Tabla 239892'!$A$4:$AM$19, 6,FALSE)</f>
        <v>0</v>
      </c>
      <c r="P14" s="16" t="str">
        <f>VLOOKUP($J14,'[3]Tabla 239892'!$A$4:$AM$19, 7,FALSE)</f>
        <v>Colonia</v>
      </c>
      <c r="Q14" s="16" t="str">
        <f>VLOOKUP($J14,'[3]Tabla 239892'!$A$4:$AM$19, 8,FALSE)</f>
        <v>Las Fuentes</v>
      </c>
      <c r="R14" s="16">
        <f>VLOOKUP($J14,'[3]Tabla 239892'!$A$4:$AM$19, 9,FALSE)</f>
        <v>109</v>
      </c>
      <c r="S14" s="16" t="str">
        <f>VLOOKUP($J14,'[3]Tabla 239892'!$A$4:$AM$19, 10,FALSE)</f>
        <v>Zamora</v>
      </c>
      <c r="T14" s="16">
        <f>VLOOKUP($J14,'[3]Tabla 239892'!$A$4:$AM$19, 11,FALSE)</f>
        <v>109</v>
      </c>
      <c r="U14" s="16" t="str">
        <f>VLOOKUP($J14,'[3]Tabla 239892'!$A$4:$AM$19, 12,FALSE)</f>
        <v>Zamora</v>
      </c>
      <c r="V14" s="16">
        <f>VLOOKUP($J14,'[3]Tabla 239892'!$A$4:$AM$19, 13,FALSE)</f>
        <v>16</v>
      </c>
      <c r="W14" s="16" t="str">
        <f>VLOOKUP($J14,'[3]Tabla 239892'!$A$4:$AM$19, 14,FALSE)</f>
        <v>Michoacán</v>
      </c>
      <c r="X14" s="16">
        <f>VLOOKUP($J14,'[3]Tabla 239892'!$A$4:$AM$19, 15,FALSE)</f>
        <v>59699</v>
      </c>
      <c r="Y14" s="16" t="str">
        <f>VLOOKUP($J14,'[3]Tabla 239892'!$A$4:$AM$19, 16,FALSE)</f>
        <v>Ivan de Jesus Martínez Vega</v>
      </c>
      <c r="Z14" s="16" t="str">
        <f>VLOOKUP($J14,'[3]Tabla 239892'!$A$4:$AM$19, 17,FALSE)</f>
        <v xml:space="preserve">Lunes a Viernes de 8:00 a 15:00 horas </v>
      </c>
      <c r="AA14" s="18">
        <v>5</v>
      </c>
      <c r="AB14" s="18" t="s">
        <v>91</v>
      </c>
      <c r="AC14" s="18">
        <v>1</v>
      </c>
      <c r="AD14" s="16" t="str">
        <f>VLOOKUP($AC14,'[3]Tabla 239893'!$A$4:$AN$19,2,FALSE)</f>
        <v>Oficinas centrales del DIF</v>
      </c>
      <c r="AE14" s="18" t="s">
        <v>116</v>
      </c>
      <c r="AF14" s="16" t="s">
        <v>95</v>
      </c>
      <c r="AG14" s="16">
        <v>1</v>
      </c>
      <c r="AH14" s="16" t="str">
        <f>VLOOKUP($AG14,'[3]Tabla 239892'!$A$4:$AM$19, 2,FALSE)</f>
        <v xml:space="preserve">                                   DIF                                                                                                                                                 </v>
      </c>
      <c r="AI14" s="16" t="str">
        <f>VLOOKUP($AG14,'[3]Tabla 239892'!$A$4:$AM$19, 3,FALSE)</f>
        <v>Calle</v>
      </c>
      <c r="AJ14" s="16" t="str">
        <f>VLOOKUP($AG14,'[3]Tabla 239892'!$A$4:$AM$19, 4,FALSE)</f>
        <v>Obrero</v>
      </c>
      <c r="AK14" s="16">
        <f>VLOOKUP($AG14,'[3]Tabla 239892'!$A$4:$AM$19, 5,FALSE)</f>
        <v>746</v>
      </c>
      <c r="AL14" s="16">
        <f>VLOOKUP($AG14,'[3]Tabla 239892'!$A$4:$AM$19, 6,FALSE)</f>
        <v>0</v>
      </c>
      <c r="AM14" s="16" t="str">
        <f>VLOOKUP($AG14,'[3]Tabla 239892'!$A$4:$AM$19, 7,FALSE)</f>
        <v>Colonia</v>
      </c>
      <c r="AN14" s="16" t="str">
        <f>VLOOKUP($AG14,'[3]Tabla 239892'!$A$4:$AM$19, 8,FALSE)</f>
        <v>Las Fuentes</v>
      </c>
      <c r="AO14" s="16">
        <f>VLOOKUP($AG14,'[3]Tabla 239892'!$A$4:$AM$19, 9,FALSE)</f>
        <v>109</v>
      </c>
      <c r="AP14" s="16" t="str">
        <f>VLOOKUP($AG14,'[3]Tabla 239892'!$A$4:$AM$19, 10,FALSE)</f>
        <v>Zamora</v>
      </c>
      <c r="AQ14" s="16">
        <f>VLOOKUP($AG14,'[3]Tabla 239892'!$A$4:$AM$19, 11,FALSE)</f>
        <v>109</v>
      </c>
      <c r="AR14" s="16" t="str">
        <f>VLOOKUP($AG14,'[3]Tabla 239892'!$A$4:$AM$19, 12,FALSE)</f>
        <v>Zamora</v>
      </c>
      <c r="AS14" s="16">
        <f>VLOOKUP($AG14,'[3]Tabla 239892'!$A$4:$AM$19, 13,FALSE)</f>
        <v>16</v>
      </c>
      <c r="AT14" s="16" t="str">
        <f>VLOOKUP($AG14,'[3]Tabla 239892'!$A$4:$AM$19, 14,FALSE)</f>
        <v>Michoacán</v>
      </c>
      <c r="AU14" s="16">
        <f>VLOOKUP($AG14,'[3]Tabla 239892'!$A$4:$AM$19, 15,FALSE)</f>
        <v>59699</v>
      </c>
      <c r="AV14" s="16" t="str">
        <f>VLOOKUP($AG14,'[3]Tabla 239892'!$A$4:$AM$19, 16,FALSE)</f>
        <v>Ivan de Jesus Martínez Vega</v>
      </c>
      <c r="AW14" s="16" t="str">
        <f>VLOOKUP($AG14,'[3]Tabla 239892'!$A$4:$AM$19, 17,FALSE)</f>
        <v xml:space="preserve">Lunes a Viernes de 8:00 a 15:00 horas </v>
      </c>
      <c r="AX14" s="18" t="s">
        <v>91</v>
      </c>
      <c r="AY14" s="18" t="s">
        <v>91</v>
      </c>
      <c r="AZ14" s="17">
        <v>43007</v>
      </c>
      <c r="BA14" s="16" t="s">
        <v>96</v>
      </c>
      <c r="BB14" s="16">
        <v>2015</v>
      </c>
      <c r="BC14" s="17">
        <v>42369</v>
      </c>
      <c r="BD14" s="18" t="s">
        <v>134</v>
      </c>
    </row>
    <row r="15" spans="1:56" ht="56.25" x14ac:dyDescent="0.25">
      <c r="A15" s="16" t="s">
        <v>44</v>
      </c>
      <c r="B15" s="18" t="s">
        <v>135</v>
      </c>
      <c r="C15" s="16" t="s">
        <v>46</v>
      </c>
      <c r="D15" s="18" t="s">
        <v>136</v>
      </c>
      <c r="E15" s="16" t="s">
        <v>48</v>
      </c>
      <c r="F15" s="18" t="s">
        <v>125</v>
      </c>
      <c r="G15" s="16" t="s">
        <v>91</v>
      </c>
      <c r="H15" s="16" t="s">
        <v>91</v>
      </c>
      <c r="I15" s="18" t="s">
        <v>52</v>
      </c>
      <c r="J15" s="18">
        <v>1</v>
      </c>
      <c r="K15" s="16" t="str">
        <f>VLOOKUP($J15,'[3]Tabla 239892'!$A$4:$AM$19, 2,FALSE)</f>
        <v xml:space="preserve">                                   DIF                                                                                                                                                 </v>
      </c>
      <c r="L15" s="16" t="str">
        <f>VLOOKUP($J15,'[3]Tabla 239892'!$A$4:$AM$19, 3,FALSE)</f>
        <v>Calle</v>
      </c>
      <c r="M15" s="16" t="str">
        <f>VLOOKUP($J15,'[3]Tabla 239892'!$A$4:$AM$19, 4,FALSE)</f>
        <v>Obrero</v>
      </c>
      <c r="N15" s="16">
        <f>VLOOKUP($J15,'[3]Tabla 239892'!$A$4:$AM$19, 5,FALSE)</f>
        <v>746</v>
      </c>
      <c r="O15" s="16">
        <f>VLOOKUP($J15,'[3]Tabla 239892'!$A$4:$AM$19, 6,FALSE)</f>
        <v>0</v>
      </c>
      <c r="P15" s="16" t="str">
        <f>VLOOKUP($J15,'[3]Tabla 239892'!$A$4:$AM$19, 7,FALSE)</f>
        <v>Colonia</v>
      </c>
      <c r="Q15" s="16" t="str">
        <f>VLOOKUP($J15,'[3]Tabla 239892'!$A$4:$AM$19, 8,FALSE)</f>
        <v>Las Fuentes</v>
      </c>
      <c r="R15" s="16">
        <f>VLOOKUP($J15,'[3]Tabla 239892'!$A$4:$AM$19, 9,FALSE)</f>
        <v>109</v>
      </c>
      <c r="S15" s="16" t="str">
        <f>VLOOKUP($J15,'[3]Tabla 239892'!$A$4:$AM$19, 10,FALSE)</f>
        <v>Zamora</v>
      </c>
      <c r="T15" s="16">
        <f>VLOOKUP($J15,'[3]Tabla 239892'!$A$4:$AM$19, 11,FALSE)</f>
        <v>109</v>
      </c>
      <c r="U15" s="16" t="str">
        <f>VLOOKUP($J15,'[3]Tabla 239892'!$A$4:$AM$19, 12,FALSE)</f>
        <v>Zamora</v>
      </c>
      <c r="V15" s="16">
        <f>VLOOKUP($J15,'[3]Tabla 239892'!$A$4:$AM$19, 13,FALSE)</f>
        <v>16</v>
      </c>
      <c r="W15" s="16" t="str">
        <f>VLOOKUP($J15,'[3]Tabla 239892'!$A$4:$AM$19, 14,FALSE)</f>
        <v>Michoacán</v>
      </c>
      <c r="X15" s="16">
        <f>VLOOKUP($J15,'[3]Tabla 239892'!$A$4:$AM$19, 15,FALSE)</f>
        <v>59699</v>
      </c>
      <c r="Y15" s="16" t="str">
        <f>VLOOKUP($J15,'[3]Tabla 239892'!$A$4:$AM$19, 16,FALSE)</f>
        <v>Ivan de Jesus Martínez Vega</v>
      </c>
      <c r="Z15" s="16" t="str">
        <f>VLOOKUP($J15,'[3]Tabla 239892'!$A$4:$AM$19, 17,FALSE)</f>
        <v xml:space="preserve">Lunes a Viernes de 8:00 a 15:00 horas </v>
      </c>
      <c r="AA15" s="18">
        <v>20</v>
      </c>
      <c r="AB15" s="18" t="s">
        <v>91</v>
      </c>
      <c r="AC15" s="18">
        <v>1</v>
      </c>
      <c r="AD15" s="16" t="str">
        <f>VLOOKUP($AC15,'[3]Tabla 239893'!$A$4:$AN$19,2,FALSE)</f>
        <v>Oficinas centrales del DIF</v>
      </c>
      <c r="AE15" s="18" t="s">
        <v>116</v>
      </c>
      <c r="AF15" s="16" t="s">
        <v>95</v>
      </c>
      <c r="AG15" s="16">
        <v>1</v>
      </c>
      <c r="AH15" s="16" t="str">
        <f>VLOOKUP($AG15,'[3]Tabla 239892'!$A$4:$AM$19, 2,FALSE)</f>
        <v xml:space="preserve">                                   DIF                                                                                                                                                 </v>
      </c>
      <c r="AI15" s="16" t="str">
        <f>VLOOKUP($AG15,'[3]Tabla 239892'!$A$4:$AM$19, 3,FALSE)</f>
        <v>Calle</v>
      </c>
      <c r="AJ15" s="16" t="str">
        <f>VLOOKUP($AG15,'[3]Tabla 239892'!$A$4:$AM$19, 4,FALSE)</f>
        <v>Obrero</v>
      </c>
      <c r="AK15" s="16">
        <f>VLOOKUP($AG15,'[3]Tabla 239892'!$A$4:$AM$19, 5,FALSE)</f>
        <v>746</v>
      </c>
      <c r="AL15" s="16">
        <f>VLOOKUP($AG15,'[3]Tabla 239892'!$A$4:$AM$19, 6,FALSE)</f>
        <v>0</v>
      </c>
      <c r="AM15" s="16" t="str">
        <f>VLOOKUP($AG15,'[3]Tabla 239892'!$A$4:$AM$19, 7,FALSE)</f>
        <v>Colonia</v>
      </c>
      <c r="AN15" s="16" t="str">
        <f>VLOOKUP($AG15,'[3]Tabla 239892'!$A$4:$AM$19, 8,FALSE)</f>
        <v>Las Fuentes</v>
      </c>
      <c r="AO15" s="16">
        <f>VLOOKUP($AG15,'[3]Tabla 239892'!$A$4:$AM$19, 9,FALSE)</f>
        <v>109</v>
      </c>
      <c r="AP15" s="16" t="str">
        <f>VLOOKUP($AG15,'[3]Tabla 239892'!$A$4:$AM$19, 10,FALSE)</f>
        <v>Zamora</v>
      </c>
      <c r="AQ15" s="16">
        <f>VLOOKUP($AG15,'[3]Tabla 239892'!$A$4:$AM$19, 11,FALSE)</f>
        <v>109</v>
      </c>
      <c r="AR15" s="16" t="str">
        <f>VLOOKUP($AG15,'[3]Tabla 239892'!$A$4:$AM$19, 12,FALSE)</f>
        <v>Zamora</v>
      </c>
      <c r="AS15" s="16">
        <f>VLOOKUP($AG15,'[3]Tabla 239892'!$A$4:$AM$19, 13,FALSE)</f>
        <v>16</v>
      </c>
      <c r="AT15" s="16" t="str">
        <f>VLOOKUP($AG15,'[3]Tabla 239892'!$A$4:$AM$19, 14,FALSE)</f>
        <v>Michoacán</v>
      </c>
      <c r="AU15" s="16">
        <f>VLOOKUP($AG15,'[3]Tabla 239892'!$A$4:$AM$19, 15,FALSE)</f>
        <v>59699</v>
      </c>
      <c r="AV15" s="16" t="str">
        <f>VLOOKUP($AG15,'[3]Tabla 239892'!$A$4:$AM$19, 16,FALSE)</f>
        <v>Ivan de Jesus Martínez Vega</v>
      </c>
      <c r="AW15" s="16" t="str">
        <f>VLOOKUP($AG15,'[3]Tabla 239892'!$A$4:$AM$19, 17,FALSE)</f>
        <v xml:space="preserve">Lunes a Viernes de 8:00 a 15:00 horas </v>
      </c>
      <c r="AX15" s="18" t="s">
        <v>91</v>
      </c>
      <c r="AY15" s="18" t="s">
        <v>91</v>
      </c>
      <c r="AZ15" s="17">
        <v>43007</v>
      </c>
      <c r="BA15" s="16" t="s">
        <v>96</v>
      </c>
      <c r="BB15" s="16">
        <v>2015</v>
      </c>
      <c r="BC15" s="17">
        <v>42369</v>
      </c>
      <c r="BD15" s="18" t="s">
        <v>137</v>
      </c>
    </row>
    <row r="16" spans="1:56" ht="56.25" x14ac:dyDescent="0.25">
      <c r="A16" s="16" t="s">
        <v>44</v>
      </c>
      <c r="B16" s="18" t="s">
        <v>138</v>
      </c>
      <c r="C16" s="16" t="s">
        <v>46</v>
      </c>
      <c r="D16" s="18" t="s">
        <v>139</v>
      </c>
      <c r="E16" s="16" t="s">
        <v>48</v>
      </c>
      <c r="F16" s="18" t="s">
        <v>125</v>
      </c>
      <c r="G16" s="16" t="s">
        <v>91</v>
      </c>
      <c r="H16" s="16" t="s">
        <v>91</v>
      </c>
      <c r="I16" s="18" t="s">
        <v>115</v>
      </c>
      <c r="J16" s="18">
        <v>1</v>
      </c>
      <c r="K16" s="16" t="str">
        <f>VLOOKUP($J16,'[3]Tabla 239892'!$A$4:$AM$19, 2,FALSE)</f>
        <v xml:space="preserve">                                   DIF                                                                                                                                                 </v>
      </c>
      <c r="L16" s="16" t="str">
        <f>VLOOKUP($J16,'[3]Tabla 239892'!$A$4:$AM$19, 3,FALSE)</f>
        <v>Calle</v>
      </c>
      <c r="M16" s="16" t="str">
        <f>VLOOKUP($J16,'[3]Tabla 239892'!$A$4:$AM$19, 4,FALSE)</f>
        <v>Obrero</v>
      </c>
      <c r="N16" s="16">
        <f>VLOOKUP($J16,'[3]Tabla 239892'!$A$4:$AM$19, 5,FALSE)</f>
        <v>746</v>
      </c>
      <c r="O16" s="16">
        <f>VLOOKUP($J16,'[3]Tabla 239892'!$A$4:$AM$19, 6,FALSE)</f>
        <v>0</v>
      </c>
      <c r="P16" s="16" t="str">
        <f>VLOOKUP($J16,'[3]Tabla 239892'!$A$4:$AM$19, 7,FALSE)</f>
        <v>Colonia</v>
      </c>
      <c r="Q16" s="16" t="str">
        <f>VLOOKUP($J16,'[3]Tabla 239892'!$A$4:$AM$19, 8,FALSE)</f>
        <v>Las Fuentes</v>
      </c>
      <c r="R16" s="16">
        <f>VLOOKUP($J16,'[3]Tabla 239892'!$A$4:$AM$19, 9,FALSE)</f>
        <v>109</v>
      </c>
      <c r="S16" s="16" t="str">
        <f>VLOOKUP($J16,'[3]Tabla 239892'!$A$4:$AM$19, 10,FALSE)</f>
        <v>Zamora</v>
      </c>
      <c r="T16" s="16">
        <f>VLOOKUP($J16,'[3]Tabla 239892'!$A$4:$AM$19, 11,FALSE)</f>
        <v>109</v>
      </c>
      <c r="U16" s="16" t="str">
        <f>VLOOKUP($J16,'[3]Tabla 239892'!$A$4:$AM$19, 12,FALSE)</f>
        <v>Zamora</v>
      </c>
      <c r="V16" s="16">
        <f>VLOOKUP($J16,'[3]Tabla 239892'!$A$4:$AM$19, 13,FALSE)</f>
        <v>16</v>
      </c>
      <c r="W16" s="16" t="str">
        <f>VLOOKUP($J16,'[3]Tabla 239892'!$A$4:$AM$19, 14,FALSE)</f>
        <v>Michoacán</v>
      </c>
      <c r="X16" s="16">
        <f>VLOOKUP($J16,'[3]Tabla 239892'!$A$4:$AM$19, 15,FALSE)</f>
        <v>59699</v>
      </c>
      <c r="Y16" s="16" t="str">
        <f>VLOOKUP($J16,'[3]Tabla 239892'!$A$4:$AM$19, 16,FALSE)</f>
        <v>Ivan de Jesus Martínez Vega</v>
      </c>
      <c r="Z16" s="16" t="str">
        <f>VLOOKUP($J16,'[3]Tabla 239892'!$A$4:$AM$19, 17,FALSE)</f>
        <v xml:space="preserve">Lunes a Viernes de 8:00 a 15:00 horas </v>
      </c>
      <c r="AA16" s="18">
        <v>20</v>
      </c>
      <c r="AB16" s="18" t="s">
        <v>91</v>
      </c>
      <c r="AC16" s="18">
        <v>1</v>
      </c>
      <c r="AD16" s="16" t="str">
        <f>VLOOKUP($AC16,'[3]Tabla 239893'!$A$4:$AN$19,2,FALSE)</f>
        <v>Oficinas centrales del DIF</v>
      </c>
      <c r="AE16" s="18" t="s">
        <v>116</v>
      </c>
      <c r="AF16" s="16" t="s">
        <v>95</v>
      </c>
      <c r="AG16" s="16">
        <v>1</v>
      </c>
      <c r="AH16" s="16" t="str">
        <f>VLOOKUP($AG16,'[3]Tabla 239892'!$A$4:$AM$19, 2,FALSE)</f>
        <v xml:space="preserve">                                   DIF                                                                                                                                                 </v>
      </c>
      <c r="AI16" s="16" t="str">
        <f>VLOOKUP($AG16,'[3]Tabla 239892'!$A$4:$AM$19, 3,FALSE)</f>
        <v>Calle</v>
      </c>
      <c r="AJ16" s="16" t="str">
        <f>VLOOKUP($AG16,'[3]Tabla 239892'!$A$4:$AM$19, 4,FALSE)</f>
        <v>Obrero</v>
      </c>
      <c r="AK16" s="16">
        <f>VLOOKUP($AG16,'[3]Tabla 239892'!$A$4:$AM$19, 5,FALSE)</f>
        <v>746</v>
      </c>
      <c r="AL16" s="16">
        <f>VLOOKUP($AG16,'[3]Tabla 239892'!$A$4:$AM$19, 6,FALSE)</f>
        <v>0</v>
      </c>
      <c r="AM16" s="16" t="str">
        <f>VLOOKUP($AG16,'[3]Tabla 239892'!$A$4:$AM$19, 7,FALSE)</f>
        <v>Colonia</v>
      </c>
      <c r="AN16" s="16" t="str">
        <f>VLOOKUP($AG16,'[3]Tabla 239892'!$A$4:$AM$19, 8,FALSE)</f>
        <v>Las Fuentes</v>
      </c>
      <c r="AO16" s="16">
        <f>VLOOKUP($AG16,'[3]Tabla 239892'!$A$4:$AM$19, 9,FALSE)</f>
        <v>109</v>
      </c>
      <c r="AP16" s="16" t="str">
        <f>VLOOKUP($AG16,'[3]Tabla 239892'!$A$4:$AM$19, 10,FALSE)</f>
        <v>Zamora</v>
      </c>
      <c r="AQ16" s="16">
        <f>VLOOKUP($AG16,'[3]Tabla 239892'!$A$4:$AM$19, 11,FALSE)</f>
        <v>109</v>
      </c>
      <c r="AR16" s="16" t="str">
        <f>VLOOKUP($AG16,'[3]Tabla 239892'!$A$4:$AM$19, 12,FALSE)</f>
        <v>Zamora</v>
      </c>
      <c r="AS16" s="16">
        <f>VLOOKUP($AG16,'[3]Tabla 239892'!$A$4:$AM$19, 13,FALSE)</f>
        <v>16</v>
      </c>
      <c r="AT16" s="16" t="str">
        <f>VLOOKUP($AG16,'[3]Tabla 239892'!$A$4:$AM$19, 14,FALSE)</f>
        <v>Michoacán</v>
      </c>
      <c r="AU16" s="16">
        <f>VLOOKUP($AG16,'[3]Tabla 239892'!$A$4:$AM$19, 15,FALSE)</f>
        <v>59699</v>
      </c>
      <c r="AV16" s="16" t="str">
        <f>VLOOKUP($AG16,'[3]Tabla 239892'!$A$4:$AM$19, 16,FALSE)</f>
        <v>Ivan de Jesus Martínez Vega</v>
      </c>
      <c r="AW16" s="16" t="str">
        <f>VLOOKUP($AG16,'[3]Tabla 239892'!$A$4:$AM$19, 17,FALSE)</f>
        <v xml:space="preserve">Lunes a Viernes de 8:00 a 15:00 horas </v>
      </c>
      <c r="AX16" s="18" t="s">
        <v>91</v>
      </c>
      <c r="AY16" s="18" t="s">
        <v>91</v>
      </c>
      <c r="AZ16" s="17">
        <v>43007</v>
      </c>
      <c r="BA16" s="16" t="s">
        <v>96</v>
      </c>
      <c r="BB16" s="16">
        <v>2015</v>
      </c>
      <c r="BC16" s="17">
        <v>42369</v>
      </c>
      <c r="BD16" s="18" t="s">
        <v>140</v>
      </c>
    </row>
    <row r="17" spans="1:56" ht="101.25" x14ac:dyDescent="0.25">
      <c r="A17" s="16" t="s">
        <v>44</v>
      </c>
      <c r="B17" s="18" t="s">
        <v>141</v>
      </c>
      <c r="C17" s="16" t="s">
        <v>46</v>
      </c>
      <c r="D17" s="18" t="s">
        <v>142</v>
      </c>
      <c r="E17" s="16" t="s">
        <v>48</v>
      </c>
      <c r="F17" s="18" t="s">
        <v>125</v>
      </c>
      <c r="G17" s="16" t="s">
        <v>143</v>
      </c>
      <c r="H17" s="16" t="s">
        <v>91</v>
      </c>
      <c r="I17" s="18" t="s">
        <v>52</v>
      </c>
      <c r="J17" s="18">
        <v>1</v>
      </c>
      <c r="K17" s="16" t="str">
        <f>VLOOKUP($J17,'[3]Tabla 239892'!$A$4:$AM$19, 2,FALSE)</f>
        <v xml:space="preserve">                                   DIF                                                                                                                                                 </v>
      </c>
      <c r="L17" s="16" t="str">
        <f>VLOOKUP($J17,'[3]Tabla 239892'!$A$4:$AM$19, 3,FALSE)</f>
        <v>Calle</v>
      </c>
      <c r="M17" s="16" t="str">
        <f>VLOOKUP($J17,'[3]Tabla 239892'!$A$4:$AM$19, 4,FALSE)</f>
        <v>Obrero</v>
      </c>
      <c r="N17" s="16">
        <f>VLOOKUP($J17,'[3]Tabla 239892'!$A$4:$AM$19, 5,FALSE)</f>
        <v>746</v>
      </c>
      <c r="O17" s="16">
        <f>VLOOKUP($J17,'[3]Tabla 239892'!$A$4:$AM$19, 6,FALSE)</f>
        <v>0</v>
      </c>
      <c r="P17" s="16" t="str">
        <f>VLOOKUP($J17,'[3]Tabla 239892'!$A$4:$AM$19, 7,FALSE)</f>
        <v>Colonia</v>
      </c>
      <c r="Q17" s="16" t="str">
        <f>VLOOKUP($J17,'[3]Tabla 239892'!$A$4:$AM$19, 8,FALSE)</f>
        <v>Las Fuentes</v>
      </c>
      <c r="R17" s="16">
        <f>VLOOKUP($J17,'[3]Tabla 239892'!$A$4:$AM$19, 9,FALSE)</f>
        <v>109</v>
      </c>
      <c r="S17" s="16" t="str">
        <f>VLOOKUP($J17,'[3]Tabla 239892'!$A$4:$AM$19, 10,FALSE)</f>
        <v>Zamora</v>
      </c>
      <c r="T17" s="16">
        <f>VLOOKUP($J17,'[3]Tabla 239892'!$A$4:$AM$19, 11,FALSE)</f>
        <v>109</v>
      </c>
      <c r="U17" s="16" t="str">
        <f>VLOOKUP($J17,'[3]Tabla 239892'!$A$4:$AM$19, 12,FALSE)</f>
        <v>Zamora</v>
      </c>
      <c r="V17" s="16">
        <f>VLOOKUP($J17,'[3]Tabla 239892'!$A$4:$AM$19, 13,FALSE)</f>
        <v>16</v>
      </c>
      <c r="W17" s="16" t="str">
        <f>VLOOKUP($J17,'[3]Tabla 239892'!$A$4:$AM$19, 14,FALSE)</f>
        <v>Michoacán</v>
      </c>
      <c r="X17" s="16">
        <f>VLOOKUP($J17,'[3]Tabla 239892'!$A$4:$AM$19, 15,FALSE)</f>
        <v>59699</v>
      </c>
      <c r="Y17" s="16" t="str">
        <f>VLOOKUP($J17,'[3]Tabla 239892'!$A$4:$AM$19, 16,FALSE)</f>
        <v>Ivan de Jesus Martínez Vega</v>
      </c>
      <c r="Z17" s="16" t="str">
        <f>VLOOKUP($J17,'[3]Tabla 239892'!$A$4:$AM$19, 17,FALSE)</f>
        <v xml:space="preserve">Lunes a Viernes de 8:00 a 15:00 horas </v>
      </c>
      <c r="AA17" s="18" t="s">
        <v>103</v>
      </c>
      <c r="AB17" s="18" t="s">
        <v>91</v>
      </c>
      <c r="AC17" s="18" t="s">
        <v>91</v>
      </c>
      <c r="AD17" s="16" t="e">
        <f>VLOOKUP($AC17,'[3]Tabla 239893'!$A$4:$AN$19,2,FALSE)</f>
        <v>#N/A</v>
      </c>
      <c r="AE17" s="18" t="s">
        <v>116</v>
      </c>
      <c r="AF17" s="16" t="s">
        <v>95</v>
      </c>
      <c r="AG17" s="16">
        <v>1</v>
      </c>
      <c r="AH17" s="16" t="str">
        <f>VLOOKUP($AG17,'[3]Tabla 239892'!$A$4:$AM$19, 2,FALSE)</f>
        <v xml:space="preserve">                                   DIF                                                                                                                                                 </v>
      </c>
      <c r="AI17" s="16" t="str">
        <f>VLOOKUP($AG17,'[3]Tabla 239892'!$A$4:$AM$19, 3,FALSE)</f>
        <v>Calle</v>
      </c>
      <c r="AJ17" s="16" t="str">
        <f>VLOOKUP($AG17,'[3]Tabla 239892'!$A$4:$AM$19, 4,FALSE)</f>
        <v>Obrero</v>
      </c>
      <c r="AK17" s="16">
        <f>VLOOKUP($AG17,'[3]Tabla 239892'!$A$4:$AM$19, 5,FALSE)</f>
        <v>746</v>
      </c>
      <c r="AL17" s="16">
        <f>VLOOKUP($AG17,'[3]Tabla 239892'!$A$4:$AM$19, 6,FALSE)</f>
        <v>0</v>
      </c>
      <c r="AM17" s="16" t="str">
        <f>VLOOKUP($AG17,'[3]Tabla 239892'!$A$4:$AM$19, 7,FALSE)</f>
        <v>Colonia</v>
      </c>
      <c r="AN17" s="16" t="str">
        <f>VLOOKUP($AG17,'[3]Tabla 239892'!$A$4:$AM$19, 8,FALSE)</f>
        <v>Las Fuentes</v>
      </c>
      <c r="AO17" s="16">
        <f>VLOOKUP($AG17,'[3]Tabla 239892'!$A$4:$AM$19, 9,FALSE)</f>
        <v>109</v>
      </c>
      <c r="AP17" s="16" t="str">
        <f>VLOOKUP($AG17,'[3]Tabla 239892'!$A$4:$AM$19, 10,FALSE)</f>
        <v>Zamora</v>
      </c>
      <c r="AQ17" s="16">
        <f>VLOOKUP($AG17,'[3]Tabla 239892'!$A$4:$AM$19, 11,FALSE)</f>
        <v>109</v>
      </c>
      <c r="AR17" s="16" t="str">
        <f>VLOOKUP($AG17,'[3]Tabla 239892'!$A$4:$AM$19, 12,FALSE)</f>
        <v>Zamora</v>
      </c>
      <c r="AS17" s="16">
        <f>VLOOKUP($AG17,'[3]Tabla 239892'!$A$4:$AM$19, 13,FALSE)</f>
        <v>16</v>
      </c>
      <c r="AT17" s="16" t="str">
        <f>VLOOKUP($AG17,'[3]Tabla 239892'!$A$4:$AM$19, 14,FALSE)</f>
        <v>Michoacán</v>
      </c>
      <c r="AU17" s="16">
        <f>VLOOKUP($AG17,'[3]Tabla 239892'!$A$4:$AM$19, 15,FALSE)</f>
        <v>59699</v>
      </c>
      <c r="AV17" s="16" t="str">
        <f>VLOOKUP($AG17,'[3]Tabla 239892'!$A$4:$AM$19, 16,FALSE)</f>
        <v>Ivan de Jesus Martínez Vega</v>
      </c>
      <c r="AW17" s="16" t="str">
        <f>VLOOKUP($AG17,'[3]Tabla 239892'!$A$4:$AM$19, 17,FALSE)</f>
        <v xml:space="preserve">Lunes a Viernes de 8:00 a 15:00 horas </v>
      </c>
      <c r="AX17" s="18" t="s">
        <v>91</v>
      </c>
      <c r="AY17" s="18" t="s">
        <v>91</v>
      </c>
      <c r="AZ17" s="17">
        <v>43007</v>
      </c>
      <c r="BA17" s="16" t="s">
        <v>96</v>
      </c>
      <c r="BB17" s="16">
        <v>2015</v>
      </c>
      <c r="BC17" s="17">
        <v>42369</v>
      </c>
      <c r="BD17" s="18" t="s">
        <v>144</v>
      </c>
    </row>
    <row r="18" spans="1:56" ht="67.5" x14ac:dyDescent="0.25">
      <c r="A18" s="16" t="s">
        <v>44</v>
      </c>
      <c r="B18" s="18" t="s">
        <v>145</v>
      </c>
      <c r="C18" s="16" t="s">
        <v>46</v>
      </c>
      <c r="D18" s="18" t="s">
        <v>146</v>
      </c>
      <c r="E18" s="16" t="s">
        <v>48</v>
      </c>
      <c r="F18" s="18" t="s">
        <v>147</v>
      </c>
      <c r="G18" s="18" t="s">
        <v>148</v>
      </c>
      <c r="H18" s="16" t="s">
        <v>91</v>
      </c>
      <c r="I18" s="18" t="s">
        <v>52</v>
      </c>
      <c r="J18" s="18">
        <v>13</v>
      </c>
      <c r="K18" s="16" t="str">
        <f>VLOOKUP($J18,'[3]Tabla 239892'!$A$4:$AM$19, 2,FALSE)</f>
        <v xml:space="preserve">Local </v>
      </c>
      <c r="L18" s="16" t="str">
        <f>VLOOKUP($J18,'[3]Tabla 239892'!$A$4:$AM$19, 3,FALSE)</f>
        <v>Calle</v>
      </c>
      <c r="M18" s="16" t="str">
        <f>VLOOKUP($J18,'[3]Tabla 239892'!$A$4:$AM$19, 4,FALSE)</f>
        <v>20 de noviembre</v>
      </c>
      <c r="N18" s="16" t="str">
        <f>VLOOKUP($J18,'[3]Tabla 239892'!$A$4:$AM$19, 5,FALSE)</f>
        <v>s/n</v>
      </c>
      <c r="O18" s="16">
        <f>VLOOKUP($J18,'[3]Tabla 239892'!$A$4:$AM$19, 6,FALSE)</f>
        <v>0</v>
      </c>
      <c r="P18" s="16" t="str">
        <f>VLOOKUP($J18,'[3]Tabla 239892'!$A$4:$AM$19, 7,FALSE)</f>
        <v>Colonia</v>
      </c>
      <c r="Q18" s="16" t="str">
        <f>VLOOKUP($J18,'[3]Tabla 239892'!$A$4:$AM$19, 8,FALSE)</f>
        <v>20 de Noviembre</v>
      </c>
      <c r="R18" s="16">
        <f>VLOOKUP($J18,'[3]Tabla 239892'!$A$4:$AM$19, 9,FALSE)</f>
        <v>109</v>
      </c>
      <c r="S18" s="16" t="str">
        <f>VLOOKUP($J18,'[3]Tabla 239892'!$A$4:$AM$19, 10,FALSE)</f>
        <v>Zamora</v>
      </c>
      <c r="T18" s="16">
        <f>VLOOKUP($J18,'[3]Tabla 239892'!$A$4:$AM$19, 11,FALSE)</f>
        <v>109</v>
      </c>
      <c r="U18" s="16" t="str">
        <f>VLOOKUP($J18,'[3]Tabla 239892'!$A$4:$AM$19, 12,FALSE)</f>
        <v>Zamora</v>
      </c>
      <c r="V18" s="16">
        <f>VLOOKUP($J18,'[3]Tabla 239892'!$A$4:$AM$19, 13,FALSE)</f>
        <v>16</v>
      </c>
      <c r="W18" s="16" t="str">
        <f>VLOOKUP($J18,'[3]Tabla 239892'!$A$4:$AM$19, 14,FALSE)</f>
        <v>Michoacán</v>
      </c>
      <c r="X18" s="16">
        <f>VLOOKUP($J18,'[3]Tabla 239892'!$A$4:$AM$19, 15,FALSE)</f>
        <v>59660</v>
      </c>
      <c r="Y18" s="16" t="str">
        <f>VLOOKUP($J18,'[3]Tabla 239892'!$A$4:$AM$19, 16,FALSE)</f>
        <v>Soledad Salcedo Mora</v>
      </c>
      <c r="Z18" s="16" t="str">
        <f>VLOOKUP($J18,'[3]Tabla 239892'!$A$4:$AM$19, 17,FALSE)</f>
        <v xml:space="preserve">Lunes, Martes y Miercoles de 10:00 a 13:00 horas y Marte y Jueves de 16:00 a 18:00 </v>
      </c>
      <c r="AA18" s="18" t="s">
        <v>149</v>
      </c>
      <c r="AB18" s="18" t="s">
        <v>91</v>
      </c>
      <c r="AC18" s="18">
        <v>13</v>
      </c>
      <c r="AD18" s="16" t="str">
        <f>VLOOKUP($AC18,'[3]Tabla 239893'!$A$4:$AN$19,2,FALSE)</f>
        <v>Local 20 de noviembre</v>
      </c>
      <c r="AE18" s="18" t="s">
        <v>150</v>
      </c>
      <c r="AF18" s="16" t="s">
        <v>95</v>
      </c>
      <c r="AG18" s="16">
        <v>1</v>
      </c>
      <c r="AH18" s="16" t="str">
        <f>VLOOKUP($AG18,'[3]Tabla 239892'!$A$4:$AM$19, 2,FALSE)</f>
        <v xml:space="preserve">                                   DIF                                                                                                                                                 </v>
      </c>
      <c r="AI18" s="16" t="str">
        <f>VLOOKUP($AG18,'[3]Tabla 239892'!$A$4:$AM$19, 3,FALSE)</f>
        <v>Calle</v>
      </c>
      <c r="AJ18" s="16" t="str">
        <f>VLOOKUP($AG18,'[3]Tabla 239892'!$A$4:$AM$19, 4,FALSE)</f>
        <v>Obrero</v>
      </c>
      <c r="AK18" s="16">
        <f>VLOOKUP($AG18,'[3]Tabla 239892'!$A$4:$AM$19, 5,FALSE)</f>
        <v>746</v>
      </c>
      <c r="AL18" s="16">
        <f>VLOOKUP($AG18,'[3]Tabla 239892'!$A$4:$AM$19, 6,FALSE)</f>
        <v>0</v>
      </c>
      <c r="AM18" s="16" t="str">
        <f>VLOOKUP($AG18,'[3]Tabla 239892'!$A$4:$AM$19, 7,FALSE)</f>
        <v>Colonia</v>
      </c>
      <c r="AN18" s="16" t="str">
        <f>VLOOKUP($AG18,'[3]Tabla 239892'!$A$4:$AM$19, 8,FALSE)</f>
        <v>Las Fuentes</v>
      </c>
      <c r="AO18" s="16">
        <f>VLOOKUP($AG18,'[3]Tabla 239892'!$A$4:$AM$19, 9,FALSE)</f>
        <v>109</v>
      </c>
      <c r="AP18" s="16" t="str">
        <f>VLOOKUP($AG18,'[3]Tabla 239892'!$A$4:$AM$19, 10,FALSE)</f>
        <v>Zamora</v>
      </c>
      <c r="AQ18" s="16">
        <f>VLOOKUP($AG18,'[3]Tabla 239892'!$A$4:$AM$19, 11,FALSE)</f>
        <v>109</v>
      </c>
      <c r="AR18" s="16" t="str">
        <f>VLOOKUP($AG18,'[3]Tabla 239892'!$A$4:$AM$19, 12,FALSE)</f>
        <v>Zamora</v>
      </c>
      <c r="AS18" s="16">
        <f>VLOOKUP($AG18,'[3]Tabla 239892'!$A$4:$AM$19, 13,FALSE)</f>
        <v>16</v>
      </c>
      <c r="AT18" s="16" t="str">
        <f>VLOOKUP($AG18,'[3]Tabla 239892'!$A$4:$AM$19, 14,FALSE)</f>
        <v>Michoacán</v>
      </c>
      <c r="AU18" s="16">
        <f>VLOOKUP($AG18,'[3]Tabla 239892'!$A$4:$AM$19, 15,FALSE)</f>
        <v>59699</v>
      </c>
      <c r="AV18" s="16" t="str">
        <f>VLOOKUP($AG18,'[3]Tabla 239892'!$A$4:$AM$19, 16,FALSE)</f>
        <v>Ivan de Jesus Martínez Vega</v>
      </c>
      <c r="AW18" s="16" t="str">
        <f>VLOOKUP($AG18,'[3]Tabla 239892'!$A$4:$AM$19, 17,FALSE)</f>
        <v xml:space="preserve">Lunes a Viernes de 8:00 a 15:00 horas </v>
      </c>
      <c r="AX18" s="18" t="s">
        <v>91</v>
      </c>
      <c r="AY18" s="18" t="s">
        <v>91</v>
      </c>
      <c r="AZ18" s="17">
        <v>43007</v>
      </c>
      <c r="BA18" s="16" t="s">
        <v>96</v>
      </c>
      <c r="BB18" s="16">
        <v>2015</v>
      </c>
      <c r="BC18" s="17">
        <v>42369</v>
      </c>
      <c r="BD18" s="18" t="s">
        <v>151</v>
      </c>
    </row>
    <row r="19" spans="1:56" ht="56.25" x14ac:dyDescent="0.25">
      <c r="A19" s="16" t="s">
        <v>44</v>
      </c>
      <c r="B19" s="18" t="s">
        <v>152</v>
      </c>
      <c r="C19" s="16" t="s">
        <v>46</v>
      </c>
      <c r="D19" s="18" t="s">
        <v>153</v>
      </c>
      <c r="E19" s="16" t="s">
        <v>48</v>
      </c>
      <c r="F19" s="18" t="s">
        <v>154</v>
      </c>
      <c r="G19" s="18" t="s">
        <v>91</v>
      </c>
      <c r="H19" s="16" t="s">
        <v>91</v>
      </c>
      <c r="I19" s="18" t="s">
        <v>115</v>
      </c>
      <c r="J19" s="18">
        <v>1</v>
      </c>
      <c r="K19" s="16" t="str">
        <f>VLOOKUP($J19,'[3]Tabla 239892'!$A$4:$AM$19, 2,FALSE)</f>
        <v xml:space="preserve">                                   DIF                                                                                                                                                 </v>
      </c>
      <c r="L19" s="16" t="str">
        <f>VLOOKUP($J19,'[3]Tabla 239892'!$A$4:$AM$19, 3,FALSE)</f>
        <v>Calle</v>
      </c>
      <c r="M19" s="16" t="str">
        <f>VLOOKUP($J19,'[3]Tabla 239892'!$A$4:$AM$19, 4,FALSE)</f>
        <v>Obrero</v>
      </c>
      <c r="N19" s="16">
        <f>VLOOKUP($J19,'[3]Tabla 239892'!$A$4:$AM$19, 5,FALSE)</f>
        <v>746</v>
      </c>
      <c r="O19" s="16">
        <f>VLOOKUP($J19,'[3]Tabla 239892'!$A$4:$AM$19, 6,FALSE)</f>
        <v>0</v>
      </c>
      <c r="P19" s="16" t="str">
        <f>VLOOKUP($J19,'[3]Tabla 239892'!$A$4:$AM$19, 7,FALSE)</f>
        <v>Colonia</v>
      </c>
      <c r="Q19" s="16" t="str">
        <f>VLOOKUP($J19,'[3]Tabla 239892'!$A$4:$AM$19, 8,FALSE)</f>
        <v>Las Fuentes</v>
      </c>
      <c r="R19" s="16">
        <f>VLOOKUP($J19,'[3]Tabla 239892'!$A$4:$AM$19, 9,FALSE)</f>
        <v>109</v>
      </c>
      <c r="S19" s="16" t="str">
        <f>VLOOKUP($J19,'[3]Tabla 239892'!$A$4:$AM$19, 10,FALSE)</f>
        <v>Zamora</v>
      </c>
      <c r="T19" s="16">
        <f>VLOOKUP($J19,'[3]Tabla 239892'!$A$4:$AM$19, 11,FALSE)</f>
        <v>109</v>
      </c>
      <c r="U19" s="16" t="str">
        <f>VLOOKUP($J19,'[3]Tabla 239892'!$A$4:$AM$19, 12,FALSE)</f>
        <v>Zamora</v>
      </c>
      <c r="V19" s="16">
        <f>VLOOKUP($J19,'[3]Tabla 239892'!$A$4:$AM$19, 13,FALSE)</f>
        <v>16</v>
      </c>
      <c r="W19" s="16" t="str">
        <f>VLOOKUP($J19,'[3]Tabla 239892'!$A$4:$AM$19, 14,FALSE)</f>
        <v>Michoacán</v>
      </c>
      <c r="X19" s="16">
        <f>VLOOKUP($J19,'[3]Tabla 239892'!$A$4:$AM$19, 15,FALSE)</f>
        <v>59699</v>
      </c>
      <c r="Y19" s="16" t="str">
        <f>VLOOKUP($J19,'[3]Tabla 239892'!$A$4:$AM$19, 16,FALSE)</f>
        <v>Ivan de Jesus Martínez Vega</v>
      </c>
      <c r="Z19" s="16" t="str">
        <f>VLOOKUP($J19,'[3]Tabla 239892'!$A$4:$AM$19, 17,FALSE)</f>
        <v xml:space="preserve">Lunes a Viernes de 8:00 a 15:00 horas </v>
      </c>
      <c r="AA19" s="18">
        <v>20</v>
      </c>
      <c r="AB19" s="16" t="s">
        <v>91</v>
      </c>
      <c r="AC19" s="18">
        <v>1</v>
      </c>
      <c r="AD19" s="16" t="str">
        <f>VLOOKUP($AC19,'[3]Tabla 239893'!$A$4:$AN$19,2,FALSE)</f>
        <v>Oficinas centrales del DIF</v>
      </c>
      <c r="AE19" s="18" t="s">
        <v>155</v>
      </c>
      <c r="AF19" s="16" t="s">
        <v>95</v>
      </c>
      <c r="AG19" s="16">
        <v>1</v>
      </c>
      <c r="AH19" s="16" t="str">
        <f>VLOOKUP($AG19,'[3]Tabla 239892'!$A$4:$AM$19, 2,FALSE)</f>
        <v xml:space="preserve">                                   DIF                                                                                                                                                 </v>
      </c>
      <c r="AI19" s="16" t="str">
        <f>VLOOKUP($AG19,'[3]Tabla 239892'!$A$4:$AM$19, 3,FALSE)</f>
        <v>Calle</v>
      </c>
      <c r="AJ19" s="16" t="str">
        <f>VLOOKUP($AG19,'[3]Tabla 239892'!$A$4:$AM$19, 4,FALSE)</f>
        <v>Obrero</v>
      </c>
      <c r="AK19" s="16">
        <f>VLOOKUP($AG19,'[3]Tabla 239892'!$A$4:$AM$19, 5,FALSE)</f>
        <v>746</v>
      </c>
      <c r="AL19" s="16">
        <f>VLOOKUP($AG19,'[3]Tabla 239892'!$A$4:$AM$19, 6,FALSE)</f>
        <v>0</v>
      </c>
      <c r="AM19" s="16" t="str">
        <f>VLOOKUP($AG19,'[3]Tabla 239892'!$A$4:$AM$19, 7,FALSE)</f>
        <v>Colonia</v>
      </c>
      <c r="AN19" s="16" t="str">
        <f>VLOOKUP($AG19,'[3]Tabla 239892'!$A$4:$AM$19, 8,FALSE)</f>
        <v>Las Fuentes</v>
      </c>
      <c r="AO19" s="16">
        <f>VLOOKUP($AG19,'[3]Tabla 239892'!$A$4:$AM$19, 9,FALSE)</f>
        <v>109</v>
      </c>
      <c r="AP19" s="16" t="str">
        <f>VLOOKUP($AG19,'[3]Tabla 239892'!$A$4:$AM$19, 10,FALSE)</f>
        <v>Zamora</v>
      </c>
      <c r="AQ19" s="16">
        <f>VLOOKUP($AG19,'[3]Tabla 239892'!$A$4:$AM$19, 11,FALSE)</f>
        <v>109</v>
      </c>
      <c r="AR19" s="16" t="str">
        <f>VLOOKUP($AG19,'[3]Tabla 239892'!$A$4:$AM$19, 12,FALSE)</f>
        <v>Zamora</v>
      </c>
      <c r="AS19" s="16">
        <f>VLOOKUP($AG19,'[3]Tabla 239892'!$A$4:$AM$19, 13,FALSE)</f>
        <v>16</v>
      </c>
      <c r="AT19" s="16" t="str">
        <f>VLOOKUP($AG19,'[3]Tabla 239892'!$A$4:$AM$19, 14,FALSE)</f>
        <v>Michoacán</v>
      </c>
      <c r="AU19" s="16">
        <f>VLOOKUP($AG19,'[3]Tabla 239892'!$A$4:$AM$19, 15,FALSE)</f>
        <v>59699</v>
      </c>
      <c r="AV19" s="16" t="str">
        <f>VLOOKUP($AG19,'[3]Tabla 239892'!$A$4:$AM$19, 16,FALSE)</f>
        <v>Ivan de Jesus Martínez Vega</v>
      </c>
      <c r="AW19" s="16" t="str">
        <f>VLOOKUP($AG19,'[3]Tabla 239892'!$A$4:$AM$19, 17,FALSE)</f>
        <v xml:space="preserve">Lunes a Viernes de 8:00 a 15:00 horas </v>
      </c>
      <c r="AX19" s="18" t="s">
        <v>91</v>
      </c>
      <c r="AY19" s="18" t="s">
        <v>91</v>
      </c>
      <c r="AZ19" s="17">
        <v>43007</v>
      </c>
      <c r="BA19" s="16" t="s">
        <v>96</v>
      </c>
      <c r="BB19" s="16">
        <v>2015</v>
      </c>
      <c r="BC19" s="17">
        <v>42369</v>
      </c>
      <c r="BD19" s="18" t="s">
        <v>156</v>
      </c>
    </row>
    <row r="20" spans="1:56" ht="56.25" x14ac:dyDescent="0.25">
      <c r="A20" s="16" t="s">
        <v>44</v>
      </c>
      <c r="B20" s="18" t="s">
        <v>157</v>
      </c>
      <c r="C20" s="18" t="s">
        <v>158</v>
      </c>
      <c r="D20" s="18" t="s">
        <v>159</v>
      </c>
      <c r="E20" s="16" t="s">
        <v>48</v>
      </c>
      <c r="F20" s="16" t="s">
        <v>160</v>
      </c>
      <c r="G20" s="16" t="s">
        <v>91</v>
      </c>
      <c r="H20" s="16" t="s">
        <v>91</v>
      </c>
      <c r="I20" s="16" t="s">
        <v>161</v>
      </c>
      <c r="J20" s="16">
        <v>1</v>
      </c>
      <c r="K20" s="16" t="str">
        <f>VLOOKUP($J20,'[3]Tabla 239892'!$A$4:$AM$19, 2,FALSE)</f>
        <v xml:space="preserve">                                   DIF                                                                                                                                                 </v>
      </c>
      <c r="L20" s="16" t="str">
        <f>VLOOKUP($J20,'[3]Tabla 239892'!$A$4:$AM$19, 3,FALSE)</f>
        <v>Calle</v>
      </c>
      <c r="M20" s="16" t="str">
        <f>VLOOKUP($J20,'[3]Tabla 239892'!$A$4:$AM$19, 4,FALSE)</f>
        <v>Obrero</v>
      </c>
      <c r="N20" s="16">
        <f>VLOOKUP($J20,'[3]Tabla 239892'!$A$4:$AM$19, 5,FALSE)</f>
        <v>746</v>
      </c>
      <c r="O20" s="16">
        <f>VLOOKUP($J20,'[3]Tabla 239892'!$A$4:$AM$19, 6,FALSE)</f>
        <v>0</v>
      </c>
      <c r="P20" s="16" t="str">
        <f>VLOOKUP($J20,'[3]Tabla 239892'!$A$4:$AM$19, 7,FALSE)</f>
        <v>Colonia</v>
      </c>
      <c r="Q20" s="16" t="str">
        <f>VLOOKUP($J20,'[3]Tabla 239892'!$A$4:$AM$19, 8,FALSE)</f>
        <v>Las Fuentes</v>
      </c>
      <c r="R20" s="16">
        <f>VLOOKUP($J20,'[3]Tabla 239892'!$A$4:$AM$19, 9,FALSE)</f>
        <v>109</v>
      </c>
      <c r="S20" s="16" t="str">
        <f>VLOOKUP($J20,'[3]Tabla 239892'!$A$4:$AM$19, 10,FALSE)</f>
        <v>Zamora</v>
      </c>
      <c r="T20" s="16">
        <f>VLOOKUP($J20,'[3]Tabla 239892'!$A$4:$AM$19, 11,FALSE)</f>
        <v>109</v>
      </c>
      <c r="U20" s="16" t="str">
        <f>VLOOKUP($J20,'[3]Tabla 239892'!$A$4:$AM$19, 12,FALSE)</f>
        <v>Zamora</v>
      </c>
      <c r="V20" s="16">
        <f>VLOOKUP($J20,'[3]Tabla 239892'!$A$4:$AM$19, 13,FALSE)</f>
        <v>16</v>
      </c>
      <c r="W20" s="16" t="str">
        <f>VLOOKUP($J20,'[3]Tabla 239892'!$A$4:$AM$19, 14,FALSE)</f>
        <v>Michoacán</v>
      </c>
      <c r="X20" s="16">
        <f>VLOOKUP($J20,'[3]Tabla 239892'!$A$4:$AM$19, 15,FALSE)</f>
        <v>59699</v>
      </c>
      <c r="Y20" s="16" t="str">
        <f>VLOOKUP($J20,'[3]Tabla 239892'!$A$4:$AM$19, 16,FALSE)</f>
        <v>Ivan de Jesus Martínez Vega</v>
      </c>
      <c r="Z20" s="16" t="str">
        <f>VLOOKUP($J20,'[3]Tabla 239892'!$A$4:$AM$19, 17,FALSE)</f>
        <v xml:space="preserve">Lunes a Viernes de 8:00 a 15:00 horas </v>
      </c>
      <c r="AA20" s="19">
        <v>10</v>
      </c>
      <c r="AB20" s="16" t="s">
        <v>91</v>
      </c>
      <c r="AC20" s="16">
        <v>1</v>
      </c>
      <c r="AD20" s="16" t="str">
        <f>VLOOKUP($AC20,'[3]Tabla 239893'!$A$4:$AN$19,2,FALSE)</f>
        <v>Oficinas centrales del DIF</v>
      </c>
      <c r="AE20" s="18" t="s">
        <v>116</v>
      </c>
      <c r="AF20" s="16" t="s">
        <v>95</v>
      </c>
      <c r="AG20" s="16">
        <v>1</v>
      </c>
      <c r="AH20" s="16" t="str">
        <f>VLOOKUP($AG20,'[3]Tabla 239892'!$A$4:$AM$19, 2,FALSE)</f>
        <v xml:space="preserve">                                   DIF                                                                                                                                                 </v>
      </c>
      <c r="AI20" s="16" t="str">
        <f>VLOOKUP($AG20,'[3]Tabla 239892'!$A$4:$AM$19, 3,FALSE)</f>
        <v>Calle</v>
      </c>
      <c r="AJ20" s="16" t="str">
        <f>VLOOKUP($AG20,'[3]Tabla 239892'!$A$4:$AM$19, 4,FALSE)</f>
        <v>Obrero</v>
      </c>
      <c r="AK20" s="16">
        <f>VLOOKUP($AG20,'[3]Tabla 239892'!$A$4:$AM$19, 5,FALSE)</f>
        <v>746</v>
      </c>
      <c r="AL20" s="16">
        <f>VLOOKUP($AG20,'[3]Tabla 239892'!$A$4:$AM$19, 6,FALSE)</f>
        <v>0</v>
      </c>
      <c r="AM20" s="16" t="str">
        <f>VLOOKUP($AG20,'[3]Tabla 239892'!$A$4:$AM$19, 7,FALSE)</f>
        <v>Colonia</v>
      </c>
      <c r="AN20" s="16" t="str">
        <f>VLOOKUP($AG20,'[3]Tabla 239892'!$A$4:$AM$19, 8,FALSE)</f>
        <v>Las Fuentes</v>
      </c>
      <c r="AO20" s="16">
        <f>VLOOKUP($AG20,'[3]Tabla 239892'!$A$4:$AM$19, 9,FALSE)</f>
        <v>109</v>
      </c>
      <c r="AP20" s="16" t="str">
        <f>VLOOKUP($AG20,'[3]Tabla 239892'!$A$4:$AM$19, 10,FALSE)</f>
        <v>Zamora</v>
      </c>
      <c r="AQ20" s="16">
        <f>VLOOKUP($AG20,'[3]Tabla 239892'!$A$4:$AM$19, 11,FALSE)</f>
        <v>109</v>
      </c>
      <c r="AR20" s="16" t="str">
        <f>VLOOKUP($AG20,'[3]Tabla 239892'!$A$4:$AM$19, 12,FALSE)</f>
        <v>Zamora</v>
      </c>
      <c r="AS20" s="16">
        <f>VLOOKUP($AG20,'[3]Tabla 239892'!$A$4:$AM$19, 13,FALSE)</f>
        <v>16</v>
      </c>
      <c r="AT20" s="16" t="str">
        <f>VLOOKUP($AG20,'[3]Tabla 239892'!$A$4:$AM$19, 14,FALSE)</f>
        <v>Michoacán</v>
      </c>
      <c r="AU20" s="16">
        <f>VLOOKUP($AG20,'[3]Tabla 239892'!$A$4:$AM$19, 15,FALSE)</f>
        <v>59699</v>
      </c>
      <c r="AV20" s="16" t="str">
        <f>VLOOKUP($AG20,'[3]Tabla 239892'!$A$4:$AM$19, 16,FALSE)</f>
        <v>Ivan de Jesus Martínez Vega</v>
      </c>
      <c r="AW20" s="16" t="str">
        <f>VLOOKUP($AG20,'[3]Tabla 239892'!$A$4:$AM$19, 17,FALSE)</f>
        <v xml:space="preserve">Lunes a Viernes de 8:00 a 15:00 horas </v>
      </c>
      <c r="AX20" s="16" t="s">
        <v>91</v>
      </c>
      <c r="AY20" s="16" t="s">
        <v>91</v>
      </c>
      <c r="AZ20" s="17">
        <v>43007</v>
      </c>
      <c r="BA20" s="16" t="s">
        <v>96</v>
      </c>
      <c r="BB20" s="16">
        <v>2015</v>
      </c>
      <c r="BC20" s="17">
        <v>42369</v>
      </c>
      <c r="BD20" s="18" t="s">
        <v>162</v>
      </c>
    </row>
    <row r="21" spans="1:56" ht="123.75" x14ac:dyDescent="0.25">
      <c r="A21" s="16" t="s">
        <v>44</v>
      </c>
      <c r="B21" s="18" t="s">
        <v>163</v>
      </c>
      <c r="C21" s="18" t="s">
        <v>164</v>
      </c>
      <c r="D21" s="18" t="s">
        <v>165</v>
      </c>
      <c r="E21" s="16" t="s">
        <v>48</v>
      </c>
      <c r="F21" s="18" t="s">
        <v>166</v>
      </c>
      <c r="G21" s="18" t="s">
        <v>167</v>
      </c>
      <c r="H21" s="16" t="s">
        <v>91</v>
      </c>
      <c r="I21" s="18" t="s">
        <v>168</v>
      </c>
      <c r="J21" s="18">
        <v>1</v>
      </c>
      <c r="K21" s="16" t="str">
        <f>VLOOKUP($J21,'[3]Tabla 239892'!$A$4:$AM$19, 2,FALSE)</f>
        <v xml:space="preserve">                                   DIF                                                                                                                                                 </v>
      </c>
      <c r="L21" s="16" t="str">
        <f>VLOOKUP($J21,'[3]Tabla 239892'!$A$4:$AM$19, 3,FALSE)</f>
        <v>Calle</v>
      </c>
      <c r="M21" s="16" t="str">
        <f>VLOOKUP($J21,'[3]Tabla 239892'!$A$4:$AM$19, 4,FALSE)</f>
        <v>Obrero</v>
      </c>
      <c r="N21" s="16">
        <f>VLOOKUP($J21,'[3]Tabla 239892'!$A$4:$AM$19, 5,FALSE)</f>
        <v>746</v>
      </c>
      <c r="O21" s="16">
        <f>VLOOKUP($J21,'[3]Tabla 239892'!$A$4:$AM$19, 6,FALSE)</f>
        <v>0</v>
      </c>
      <c r="P21" s="16" t="str">
        <f>VLOOKUP($J21,'[3]Tabla 239892'!$A$4:$AM$19, 7,FALSE)</f>
        <v>Colonia</v>
      </c>
      <c r="Q21" s="16" t="str">
        <f>VLOOKUP($J21,'[3]Tabla 239892'!$A$4:$AM$19, 8,FALSE)</f>
        <v>Las Fuentes</v>
      </c>
      <c r="R21" s="16">
        <f>VLOOKUP($J21,'[3]Tabla 239892'!$A$4:$AM$19, 9,FALSE)</f>
        <v>109</v>
      </c>
      <c r="S21" s="16" t="str">
        <f>VLOOKUP($J21,'[3]Tabla 239892'!$A$4:$AM$19, 10,FALSE)</f>
        <v>Zamora</v>
      </c>
      <c r="T21" s="16">
        <f>VLOOKUP($J21,'[3]Tabla 239892'!$A$4:$AM$19, 11,FALSE)</f>
        <v>109</v>
      </c>
      <c r="U21" s="16" t="str">
        <f>VLOOKUP($J21,'[3]Tabla 239892'!$A$4:$AM$19, 12,FALSE)</f>
        <v>Zamora</v>
      </c>
      <c r="V21" s="16">
        <f>VLOOKUP($J21,'[3]Tabla 239892'!$A$4:$AM$19, 13,FALSE)</f>
        <v>16</v>
      </c>
      <c r="W21" s="16" t="str">
        <f>VLOOKUP($J21,'[3]Tabla 239892'!$A$4:$AM$19, 14,FALSE)</f>
        <v>Michoacán</v>
      </c>
      <c r="X21" s="16">
        <f>VLOOKUP($J21,'[3]Tabla 239892'!$A$4:$AM$19, 15,FALSE)</f>
        <v>59699</v>
      </c>
      <c r="Y21" s="16" t="str">
        <f>VLOOKUP($J21,'[3]Tabla 239892'!$A$4:$AM$19, 16,FALSE)</f>
        <v>Ivan de Jesus Martínez Vega</v>
      </c>
      <c r="Z21" s="16" t="str">
        <f>VLOOKUP($J21,'[3]Tabla 239892'!$A$4:$AM$19, 17,FALSE)</f>
        <v xml:space="preserve">Lunes a Viernes de 8:00 a 15:00 horas </v>
      </c>
      <c r="AA21" s="18" t="s">
        <v>103</v>
      </c>
      <c r="AB21" s="16" t="s">
        <v>91</v>
      </c>
      <c r="AC21" s="18">
        <v>1</v>
      </c>
      <c r="AD21" s="16" t="str">
        <f>VLOOKUP($AC21,'[3]Tabla 239893'!$A$4:$AN$19,2,FALSE)</f>
        <v>Oficinas centrales del DIF</v>
      </c>
      <c r="AE21" s="18" t="s">
        <v>116</v>
      </c>
      <c r="AF21" s="16" t="s">
        <v>95</v>
      </c>
      <c r="AG21" s="16">
        <v>1</v>
      </c>
      <c r="AH21" s="16" t="str">
        <f>VLOOKUP($AG21,'[3]Tabla 239892'!$A$4:$AM$19, 2,FALSE)</f>
        <v xml:space="preserve">                                   DIF                                                                                                                                                 </v>
      </c>
      <c r="AI21" s="16" t="str">
        <f>VLOOKUP($AG21,'[3]Tabla 239892'!$A$4:$AM$19, 3,FALSE)</f>
        <v>Calle</v>
      </c>
      <c r="AJ21" s="16" t="str">
        <f>VLOOKUP($AG21,'[3]Tabla 239892'!$A$4:$AM$19, 4,FALSE)</f>
        <v>Obrero</v>
      </c>
      <c r="AK21" s="16">
        <f>VLOOKUP($AG21,'[3]Tabla 239892'!$A$4:$AM$19, 5,FALSE)</f>
        <v>746</v>
      </c>
      <c r="AL21" s="16">
        <f>VLOOKUP($AG21,'[3]Tabla 239892'!$A$4:$AM$19, 6,FALSE)</f>
        <v>0</v>
      </c>
      <c r="AM21" s="16" t="str">
        <f>VLOOKUP($AG21,'[3]Tabla 239892'!$A$4:$AM$19, 7,FALSE)</f>
        <v>Colonia</v>
      </c>
      <c r="AN21" s="16" t="str">
        <f>VLOOKUP($AG21,'[3]Tabla 239892'!$A$4:$AM$19, 8,FALSE)</f>
        <v>Las Fuentes</v>
      </c>
      <c r="AO21" s="16">
        <f>VLOOKUP($AG21,'[3]Tabla 239892'!$A$4:$AM$19, 9,FALSE)</f>
        <v>109</v>
      </c>
      <c r="AP21" s="16" t="str">
        <f>VLOOKUP($AG21,'[3]Tabla 239892'!$A$4:$AM$19, 10,FALSE)</f>
        <v>Zamora</v>
      </c>
      <c r="AQ21" s="16">
        <f>VLOOKUP($AG21,'[3]Tabla 239892'!$A$4:$AM$19, 11,FALSE)</f>
        <v>109</v>
      </c>
      <c r="AR21" s="16" t="str">
        <f>VLOOKUP($AG21,'[3]Tabla 239892'!$A$4:$AM$19, 12,FALSE)</f>
        <v>Zamora</v>
      </c>
      <c r="AS21" s="16">
        <f>VLOOKUP($AG21,'[3]Tabla 239892'!$A$4:$AM$19, 13,FALSE)</f>
        <v>16</v>
      </c>
      <c r="AT21" s="16" t="str">
        <f>VLOOKUP($AG21,'[3]Tabla 239892'!$A$4:$AM$19, 14,FALSE)</f>
        <v>Michoacán</v>
      </c>
      <c r="AU21" s="16">
        <f>VLOOKUP($AG21,'[3]Tabla 239892'!$A$4:$AM$19, 15,FALSE)</f>
        <v>59699</v>
      </c>
      <c r="AV21" s="16" t="str">
        <f>VLOOKUP($AG21,'[3]Tabla 239892'!$A$4:$AM$19, 16,FALSE)</f>
        <v>Ivan de Jesus Martínez Vega</v>
      </c>
      <c r="AW21" s="16" t="str">
        <f>VLOOKUP($AG21,'[3]Tabla 239892'!$A$4:$AM$19, 17,FALSE)</f>
        <v xml:space="preserve">Lunes a Viernes de 8:00 a 15:00 horas </v>
      </c>
      <c r="AX21" s="16" t="s">
        <v>91</v>
      </c>
      <c r="AY21" s="16" t="s">
        <v>91</v>
      </c>
      <c r="AZ21" s="17">
        <v>43007</v>
      </c>
      <c r="BA21" s="16" t="s">
        <v>96</v>
      </c>
      <c r="BB21" s="16">
        <v>2015</v>
      </c>
      <c r="BC21" s="17">
        <v>42369</v>
      </c>
      <c r="BD21" s="18" t="s">
        <v>169</v>
      </c>
    </row>
    <row r="22" spans="1:56" ht="101.25" x14ac:dyDescent="0.25">
      <c r="A22" s="16" t="s">
        <v>44</v>
      </c>
      <c r="B22" s="18" t="s">
        <v>170</v>
      </c>
      <c r="C22" s="18" t="s">
        <v>99</v>
      </c>
      <c r="D22" s="18" t="s">
        <v>171</v>
      </c>
      <c r="E22" s="16" t="s">
        <v>48</v>
      </c>
      <c r="F22" s="18" t="s">
        <v>172</v>
      </c>
      <c r="G22" s="18" t="s">
        <v>173</v>
      </c>
      <c r="H22" s="16" t="s">
        <v>91</v>
      </c>
      <c r="I22" s="18" t="s">
        <v>92</v>
      </c>
      <c r="J22" s="18">
        <v>1</v>
      </c>
      <c r="K22" s="16" t="str">
        <f>VLOOKUP($J22,'[3]Tabla 239892'!$A$4:$AM$19, 2,FALSE)</f>
        <v xml:space="preserve">                                   DIF                                                                                                                                                 </v>
      </c>
      <c r="L22" s="16" t="str">
        <f>VLOOKUP($J22,'[3]Tabla 239892'!$A$4:$AM$19, 3,FALSE)</f>
        <v>Calle</v>
      </c>
      <c r="M22" s="16" t="str">
        <f>VLOOKUP($J22,'[3]Tabla 239892'!$A$4:$AM$19, 4,FALSE)</f>
        <v>Obrero</v>
      </c>
      <c r="N22" s="16">
        <f>VLOOKUP($J22,'[3]Tabla 239892'!$A$4:$AM$19, 5,FALSE)</f>
        <v>746</v>
      </c>
      <c r="O22" s="16">
        <f>VLOOKUP($J22,'[3]Tabla 239892'!$A$4:$AM$19, 6,FALSE)</f>
        <v>0</v>
      </c>
      <c r="P22" s="16" t="str">
        <f>VLOOKUP($J22,'[3]Tabla 239892'!$A$4:$AM$19, 7,FALSE)</f>
        <v>Colonia</v>
      </c>
      <c r="Q22" s="16" t="str">
        <f>VLOOKUP($J22,'[3]Tabla 239892'!$A$4:$AM$19, 8,FALSE)</f>
        <v>Las Fuentes</v>
      </c>
      <c r="R22" s="16">
        <f>VLOOKUP($J22,'[3]Tabla 239892'!$A$4:$AM$19, 9,FALSE)</f>
        <v>109</v>
      </c>
      <c r="S22" s="16" t="str">
        <f>VLOOKUP($J22,'[3]Tabla 239892'!$A$4:$AM$19, 10,FALSE)</f>
        <v>Zamora</v>
      </c>
      <c r="T22" s="16">
        <f>VLOOKUP($J22,'[3]Tabla 239892'!$A$4:$AM$19, 11,FALSE)</f>
        <v>109</v>
      </c>
      <c r="U22" s="16" t="str">
        <f>VLOOKUP($J22,'[3]Tabla 239892'!$A$4:$AM$19, 12,FALSE)</f>
        <v>Zamora</v>
      </c>
      <c r="V22" s="16">
        <f>VLOOKUP($J22,'[3]Tabla 239892'!$A$4:$AM$19, 13,FALSE)</f>
        <v>16</v>
      </c>
      <c r="W22" s="16" t="str">
        <f>VLOOKUP($J22,'[3]Tabla 239892'!$A$4:$AM$19, 14,FALSE)</f>
        <v>Michoacán</v>
      </c>
      <c r="X22" s="16">
        <f>VLOOKUP($J22,'[3]Tabla 239892'!$A$4:$AM$19, 15,FALSE)</f>
        <v>59699</v>
      </c>
      <c r="Y22" s="16" t="str">
        <f>VLOOKUP($J22,'[3]Tabla 239892'!$A$4:$AM$19, 16,FALSE)</f>
        <v>Ivan de Jesus Martínez Vega</v>
      </c>
      <c r="Z22" s="16" t="str">
        <f>VLOOKUP($J22,'[3]Tabla 239892'!$A$4:$AM$19, 17,FALSE)</f>
        <v xml:space="preserve">Lunes a Viernes de 8:00 a 15:00 horas </v>
      </c>
      <c r="AA22" s="18">
        <v>1000</v>
      </c>
      <c r="AB22" s="16" t="s">
        <v>91</v>
      </c>
      <c r="AC22" s="18">
        <v>1</v>
      </c>
      <c r="AD22" s="16" t="str">
        <f>VLOOKUP($AC22,'[3]Tabla 239893'!$A$4:$AN$19,2,FALSE)</f>
        <v>Oficinas centrales del DIF</v>
      </c>
      <c r="AE22" s="18" t="s">
        <v>174</v>
      </c>
      <c r="AF22" s="16" t="s">
        <v>95</v>
      </c>
      <c r="AG22" s="16">
        <v>1</v>
      </c>
      <c r="AH22" s="16" t="str">
        <f>VLOOKUP($AG22,'[3]Tabla 239892'!$A$4:$AM$19, 2,FALSE)</f>
        <v xml:space="preserve">                                   DIF                                                                                                                                                 </v>
      </c>
      <c r="AI22" s="16" t="str">
        <f>VLOOKUP($AG22,'[3]Tabla 239892'!$A$4:$AM$19, 3,FALSE)</f>
        <v>Calle</v>
      </c>
      <c r="AJ22" s="16" t="str">
        <f>VLOOKUP($AG22,'[3]Tabla 239892'!$A$4:$AM$19, 4,FALSE)</f>
        <v>Obrero</v>
      </c>
      <c r="AK22" s="16">
        <f>VLOOKUP($AG22,'[3]Tabla 239892'!$A$4:$AM$19, 5,FALSE)</f>
        <v>746</v>
      </c>
      <c r="AL22" s="16">
        <f>VLOOKUP($AG22,'[3]Tabla 239892'!$A$4:$AM$19, 6,FALSE)</f>
        <v>0</v>
      </c>
      <c r="AM22" s="16" t="str">
        <f>VLOOKUP($AG22,'[3]Tabla 239892'!$A$4:$AM$19, 7,FALSE)</f>
        <v>Colonia</v>
      </c>
      <c r="AN22" s="16" t="str">
        <f>VLOOKUP($AG22,'[3]Tabla 239892'!$A$4:$AM$19, 8,FALSE)</f>
        <v>Las Fuentes</v>
      </c>
      <c r="AO22" s="16">
        <f>VLOOKUP($AG22,'[3]Tabla 239892'!$A$4:$AM$19, 9,FALSE)</f>
        <v>109</v>
      </c>
      <c r="AP22" s="16" t="str">
        <f>VLOOKUP($AG22,'[3]Tabla 239892'!$A$4:$AM$19, 10,FALSE)</f>
        <v>Zamora</v>
      </c>
      <c r="AQ22" s="16">
        <f>VLOOKUP($AG22,'[3]Tabla 239892'!$A$4:$AM$19, 11,FALSE)</f>
        <v>109</v>
      </c>
      <c r="AR22" s="16" t="str">
        <f>VLOOKUP($AG22,'[3]Tabla 239892'!$A$4:$AM$19, 12,FALSE)</f>
        <v>Zamora</v>
      </c>
      <c r="AS22" s="16">
        <f>VLOOKUP($AG22,'[3]Tabla 239892'!$A$4:$AM$19, 13,FALSE)</f>
        <v>16</v>
      </c>
      <c r="AT22" s="16" t="str">
        <f>VLOOKUP($AG22,'[3]Tabla 239892'!$A$4:$AM$19, 14,FALSE)</f>
        <v>Michoacán</v>
      </c>
      <c r="AU22" s="16">
        <f>VLOOKUP($AG22,'[3]Tabla 239892'!$A$4:$AM$19, 15,FALSE)</f>
        <v>59699</v>
      </c>
      <c r="AV22" s="16" t="str">
        <f>VLOOKUP($AG22,'[3]Tabla 239892'!$A$4:$AM$19, 16,FALSE)</f>
        <v>Ivan de Jesus Martínez Vega</v>
      </c>
      <c r="AW22" s="16" t="str">
        <f>VLOOKUP($AG22,'[3]Tabla 239892'!$A$4:$AM$19, 17,FALSE)</f>
        <v xml:space="preserve">Lunes a Viernes de 8:00 a 15:00 horas </v>
      </c>
      <c r="AX22" s="18" t="s">
        <v>91</v>
      </c>
      <c r="AY22" s="18" t="s">
        <v>91</v>
      </c>
      <c r="AZ22" s="17">
        <v>43007</v>
      </c>
      <c r="BA22" s="16" t="s">
        <v>96</v>
      </c>
      <c r="BB22" s="16">
        <v>2015</v>
      </c>
      <c r="BC22" s="17">
        <v>42369</v>
      </c>
      <c r="BD22" s="18" t="s">
        <v>175</v>
      </c>
    </row>
    <row r="23" spans="1:56" ht="56.25" x14ac:dyDescent="0.25">
      <c r="A23" s="16" t="s">
        <v>44</v>
      </c>
      <c r="B23" s="18" t="s">
        <v>176</v>
      </c>
      <c r="C23" s="18" t="s">
        <v>46</v>
      </c>
      <c r="D23" s="18" t="s">
        <v>177</v>
      </c>
      <c r="E23" s="16" t="s">
        <v>48</v>
      </c>
      <c r="F23" s="18" t="s">
        <v>178</v>
      </c>
      <c r="G23" s="16" t="s">
        <v>91</v>
      </c>
      <c r="H23" s="16" t="s">
        <v>91</v>
      </c>
      <c r="I23" s="18" t="s">
        <v>115</v>
      </c>
      <c r="J23" s="18">
        <v>1</v>
      </c>
      <c r="K23" s="16" t="str">
        <f>VLOOKUP($J23,'[3]Tabla 239892'!$A$4:$AM$19, 2,FALSE)</f>
        <v xml:space="preserve">                                   DIF                                                                                                                                                 </v>
      </c>
      <c r="L23" s="16" t="str">
        <f>VLOOKUP($J23,'[3]Tabla 239892'!$A$4:$AM$19, 3,FALSE)</f>
        <v>Calle</v>
      </c>
      <c r="M23" s="16" t="str">
        <f>VLOOKUP($J23,'[3]Tabla 239892'!$A$4:$AM$19, 4,FALSE)</f>
        <v>Obrero</v>
      </c>
      <c r="N23" s="16">
        <f>VLOOKUP($J23,'[3]Tabla 239892'!$A$4:$AM$19, 5,FALSE)</f>
        <v>746</v>
      </c>
      <c r="O23" s="16">
        <f>VLOOKUP($J23,'[3]Tabla 239892'!$A$4:$AM$19, 6,FALSE)</f>
        <v>0</v>
      </c>
      <c r="P23" s="16" t="str">
        <f>VLOOKUP($J23,'[3]Tabla 239892'!$A$4:$AM$19, 7,FALSE)</f>
        <v>Colonia</v>
      </c>
      <c r="Q23" s="16" t="str">
        <f>VLOOKUP($J23,'[3]Tabla 239892'!$A$4:$AM$19, 8,FALSE)</f>
        <v>Las Fuentes</v>
      </c>
      <c r="R23" s="16">
        <f>VLOOKUP($J23,'[3]Tabla 239892'!$A$4:$AM$19, 9,FALSE)</f>
        <v>109</v>
      </c>
      <c r="S23" s="16" t="str">
        <f>VLOOKUP($J23,'[3]Tabla 239892'!$A$4:$AM$19, 10,FALSE)</f>
        <v>Zamora</v>
      </c>
      <c r="T23" s="16">
        <f>VLOOKUP($J23,'[3]Tabla 239892'!$A$4:$AM$19, 11,FALSE)</f>
        <v>109</v>
      </c>
      <c r="U23" s="16" t="str">
        <f>VLOOKUP($J23,'[3]Tabla 239892'!$A$4:$AM$19, 12,FALSE)</f>
        <v>Zamora</v>
      </c>
      <c r="V23" s="16">
        <f>VLOOKUP($J23,'[3]Tabla 239892'!$A$4:$AM$19, 13,FALSE)</f>
        <v>16</v>
      </c>
      <c r="W23" s="16" t="str">
        <f>VLOOKUP($J23,'[3]Tabla 239892'!$A$4:$AM$19, 14,FALSE)</f>
        <v>Michoacán</v>
      </c>
      <c r="X23" s="16">
        <f>VLOOKUP($J23,'[3]Tabla 239892'!$A$4:$AM$19, 15,FALSE)</f>
        <v>59699</v>
      </c>
      <c r="Y23" s="16" t="str">
        <f>VLOOKUP($J23,'[3]Tabla 239892'!$A$4:$AM$19, 16,FALSE)</f>
        <v>Ivan de Jesus Martínez Vega</v>
      </c>
      <c r="Z23" s="16" t="str">
        <f>VLOOKUP($J23,'[3]Tabla 239892'!$A$4:$AM$19, 17,FALSE)</f>
        <v xml:space="preserve">Lunes a Viernes de 8:00 a 15:00 horas </v>
      </c>
      <c r="AA23" s="16">
        <v>20</v>
      </c>
      <c r="AB23" s="16" t="s">
        <v>91</v>
      </c>
      <c r="AC23" s="18">
        <v>1</v>
      </c>
      <c r="AD23" s="16" t="str">
        <f>VLOOKUP($AC23,'[3]Tabla 239893'!$A$4:$AN$19,2,FALSE)</f>
        <v>Oficinas centrales del DIF</v>
      </c>
      <c r="AE23" s="18" t="s">
        <v>116</v>
      </c>
      <c r="AF23" s="16" t="s">
        <v>95</v>
      </c>
      <c r="AG23" s="16">
        <v>1</v>
      </c>
      <c r="AH23" s="16" t="str">
        <f>VLOOKUP($AG23,'[3]Tabla 239892'!$A$4:$AM$19, 2,FALSE)</f>
        <v xml:space="preserve">                                   DIF                                                                                                                                                 </v>
      </c>
      <c r="AI23" s="16" t="str">
        <f>VLOOKUP($AG23,'[3]Tabla 239892'!$A$4:$AM$19, 3,FALSE)</f>
        <v>Calle</v>
      </c>
      <c r="AJ23" s="16" t="str">
        <f>VLOOKUP($AG23,'[3]Tabla 239892'!$A$4:$AM$19, 4,FALSE)</f>
        <v>Obrero</v>
      </c>
      <c r="AK23" s="16">
        <f>VLOOKUP($AG23,'[3]Tabla 239892'!$A$4:$AM$19, 5,FALSE)</f>
        <v>746</v>
      </c>
      <c r="AL23" s="16">
        <f>VLOOKUP($AG23,'[3]Tabla 239892'!$A$4:$AM$19, 6,FALSE)</f>
        <v>0</v>
      </c>
      <c r="AM23" s="16" t="str">
        <f>VLOOKUP($AG23,'[3]Tabla 239892'!$A$4:$AM$19, 7,FALSE)</f>
        <v>Colonia</v>
      </c>
      <c r="AN23" s="16" t="str">
        <f>VLOOKUP($AG23,'[3]Tabla 239892'!$A$4:$AM$19, 8,FALSE)</f>
        <v>Las Fuentes</v>
      </c>
      <c r="AO23" s="16">
        <f>VLOOKUP($AG23,'[3]Tabla 239892'!$A$4:$AM$19, 9,FALSE)</f>
        <v>109</v>
      </c>
      <c r="AP23" s="16" t="str">
        <f>VLOOKUP($AG23,'[3]Tabla 239892'!$A$4:$AM$19, 10,FALSE)</f>
        <v>Zamora</v>
      </c>
      <c r="AQ23" s="16">
        <f>VLOOKUP($AG23,'[3]Tabla 239892'!$A$4:$AM$19, 11,FALSE)</f>
        <v>109</v>
      </c>
      <c r="AR23" s="16" t="str">
        <f>VLOOKUP($AG23,'[3]Tabla 239892'!$A$4:$AM$19, 12,FALSE)</f>
        <v>Zamora</v>
      </c>
      <c r="AS23" s="16">
        <f>VLOOKUP($AG23,'[3]Tabla 239892'!$A$4:$AM$19, 13,FALSE)</f>
        <v>16</v>
      </c>
      <c r="AT23" s="16" t="str">
        <f>VLOOKUP($AG23,'[3]Tabla 239892'!$A$4:$AM$19, 14,FALSE)</f>
        <v>Michoacán</v>
      </c>
      <c r="AU23" s="16">
        <f>VLOOKUP($AG23,'[3]Tabla 239892'!$A$4:$AM$19, 15,FALSE)</f>
        <v>59699</v>
      </c>
      <c r="AV23" s="16" t="str">
        <f>VLOOKUP($AG23,'[3]Tabla 239892'!$A$4:$AM$19, 16,FALSE)</f>
        <v>Ivan de Jesus Martínez Vega</v>
      </c>
      <c r="AW23" s="16" t="str">
        <f>VLOOKUP($AG23,'[3]Tabla 239892'!$A$4:$AM$19, 17,FALSE)</f>
        <v xml:space="preserve">Lunes a Viernes de 8:00 a 15:00 horas </v>
      </c>
      <c r="AX23" s="18" t="s">
        <v>91</v>
      </c>
      <c r="AY23" s="18" t="s">
        <v>91</v>
      </c>
      <c r="AZ23" s="17">
        <v>43007</v>
      </c>
      <c r="BA23" s="16" t="s">
        <v>96</v>
      </c>
      <c r="BB23" s="16">
        <v>2015</v>
      </c>
      <c r="BC23" s="17">
        <v>42369</v>
      </c>
      <c r="BD23" s="18" t="s">
        <v>179</v>
      </c>
    </row>
    <row r="24" spans="1:56" ht="56.25" x14ac:dyDescent="0.25">
      <c r="A24" s="16" t="s">
        <v>44</v>
      </c>
      <c r="B24" s="18" t="s">
        <v>180</v>
      </c>
      <c r="C24" s="18" t="s">
        <v>46</v>
      </c>
      <c r="D24" s="18" t="s">
        <v>180</v>
      </c>
      <c r="E24" s="16" t="s">
        <v>48</v>
      </c>
      <c r="F24" s="18" t="s">
        <v>178</v>
      </c>
      <c r="G24" s="16" t="s">
        <v>91</v>
      </c>
      <c r="H24" s="16" t="s">
        <v>91</v>
      </c>
      <c r="I24" s="18" t="s">
        <v>115</v>
      </c>
      <c r="J24" s="18">
        <v>1</v>
      </c>
      <c r="K24" s="16" t="str">
        <f>VLOOKUP($J24,'[3]Tabla 239892'!$A$4:$AM$19, 2,FALSE)</f>
        <v xml:space="preserve">                                   DIF                                                                                                                                                 </v>
      </c>
      <c r="L24" s="16" t="str">
        <f>VLOOKUP($J24,'[3]Tabla 239892'!$A$4:$AM$19, 3,FALSE)</f>
        <v>Calle</v>
      </c>
      <c r="M24" s="16" t="str">
        <f>VLOOKUP($J24,'[3]Tabla 239892'!$A$4:$AM$19, 4,FALSE)</f>
        <v>Obrero</v>
      </c>
      <c r="N24" s="16">
        <f>VLOOKUP($J24,'[3]Tabla 239892'!$A$4:$AM$19, 5,FALSE)</f>
        <v>746</v>
      </c>
      <c r="O24" s="16">
        <f>VLOOKUP($J24,'[3]Tabla 239892'!$A$4:$AM$19, 6,FALSE)</f>
        <v>0</v>
      </c>
      <c r="P24" s="16" t="str">
        <f>VLOOKUP($J24,'[3]Tabla 239892'!$A$4:$AM$19, 7,FALSE)</f>
        <v>Colonia</v>
      </c>
      <c r="Q24" s="16" t="str">
        <f>VLOOKUP($J24,'[3]Tabla 239892'!$A$4:$AM$19, 8,FALSE)</f>
        <v>Las Fuentes</v>
      </c>
      <c r="R24" s="16">
        <f>VLOOKUP($J24,'[3]Tabla 239892'!$A$4:$AM$19, 9,FALSE)</f>
        <v>109</v>
      </c>
      <c r="S24" s="16" t="str">
        <f>VLOOKUP($J24,'[3]Tabla 239892'!$A$4:$AM$19, 10,FALSE)</f>
        <v>Zamora</v>
      </c>
      <c r="T24" s="16">
        <f>VLOOKUP($J24,'[3]Tabla 239892'!$A$4:$AM$19, 11,FALSE)</f>
        <v>109</v>
      </c>
      <c r="U24" s="16" t="str">
        <f>VLOOKUP($J24,'[3]Tabla 239892'!$A$4:$AM$19, 12,FALSE)</f>
        <v>Zamora</v>
      </c>
      <c r="V24" s="16">
        <f>VLOOKUP($J24,'[3]Tabla 239892'!$A$4:$AM$19, 13,FALSE)</f>
        <v>16</v>
      </c>
      <c r="W24" s="16" t="str">
        <f>VLOOKUP($J24,'[3]Tabla 239892'!$A$4:$AM$19, 14,FALSE)</f>
        <v>Michoacán</v>
      </c>
      <c r="X24" s="16">
        <f>VLOOKUP($J24,'[3]Tabla 239892'!$A$4:$AM$19, 15,FALSE)</f>
        <v>59699</v>
      </c>
      <c r="Y24" s="16" t="str">
        <f>VLOOKUP($J24,'[3]Tabla 239892'!$A$4:$AM$19, 16,FALSE)</f>
        <v>Ivan de Jesus Martínez Vega</v>
      </c>
      <c r="Z24" s="16" t="str">
        <f>VLOOKUP($J24,'[3]Tabla 239892'!$A$4:$AM$19, 17,FALSE)</f>
        <v xml:space="preserve">Lunes a Viernes de 8:00 a 15:00 horas </v>
      </c>
      <c r="AA24" s="16">
        <v>40</v>
      </c>
      <c r="AB24" s="16" t="s">
        <v>91</v>
      </c>
      <c r="AC24" s="18">
        <v>1</v>
      </c>
      <c r="AD24" s="16" t="str">
        <f>VLOOKUP($AC24,'[3]Tabla 239893'!$A$4:$AN$19,2,FALSE)</f>
        <v>Oficinas centrales del DIF</v>
      </c>
      <c r="AE24" s="18" t="s">
        <v>116</v>
      </c>
      <c r="AF24" s="16" t="s">
        <v>95</v>
      </c>
      <c r="AG24" s="16">
        <v>1</v>
      </c>
      <c r="AH24" s="16" t="str">
        <f>VLOOKUP($AG24,'[3]Tabla 239892'!$A$4:$AM$19, 2,FALSE)</f>
        <v xml:space="preserve">                                   DIF                                                                                                                                                 </v>
      </c>
      <c r="AI24" s="16" t="str">
        <f>VLOOKUP($AG24,'[3]Tabla 239892'!$A$4:$AM$19, 3,FALSE)</f>
        <v>Calle</v>
      </c>
      <c r="AJ24" s="16" t="str">
        <f>VLOOKUP($AG24,'[3]Tabla 239892'!$A$4:$AM$19, 4,FALSE)</f>
        <v>Obrero</v>
      </c>
      <c r="AK24" s="16">
        <f>VLOOKUP($AG24,'[3]Tabla 239892'!$A$4:$AM$19, 5,FALSE)</f>
        <v>746</v>
      </c>
      <c r="AL24" s="16">
        <f>VLOOKUP($AG24,'[3]Tabla 239892'!$A$4:$AM$19, 6,FALSE)</f>
        <v>0</v>
      </c>
      <c r="AM24" s="16" t="str">
        <f>VLOOKUP($AG24,'[3]Tabla 239892'!$A$4:$AM$19, 7,FALSE)</f>
        <v>Colonia</v>
      </c>
      <c r="AN24" s="16" t="str">
        <f>VLOOKUP($AG24,'[3]Tabla 239892'!$A$4:$AM$19, 8,FALSE)</f>
        <v>Las Fuentes</v>
      </c>
      <c r="AO24" s="16">
        <f>VLOOKUP($AG24,'[3]Tabla 239892'!$A$4:$AM$19, 9,FALSE)</f>
        <v>109</v>
      </c>
      <c r="AP24" s="16" t="str">
        <f>VLOOKUP($AG24,'[3]Tabla 239892'!$A$4:$AM$19, 10,FALSE)</f>
        <v>Zamora</v>
      </c>
      <c r="AQ24" s="16">
        <f>VLOOKUP($AG24,'[3]Tabla 239892'!$A$4:$AM$19, 11,FALSE)</f>
        <v>109</v>
      </c>
      <c r="AR24" s="16" t="str">
        <f>VLOOKUP($AG24,'[3]Tabla 239892'!$A$4:$AM$19, 12,FALSE)</f>
        <v>Zamora</v>
      </c>
      <c r="AS24" s="16">
        <f>VLOOKUP($AG24,'[3]Tabla 239892'!$A$4:$AM$19, 13,FALSE)</f>
        <v>16</v>
      </c>
      <c r="AT24" s="16" t="str">
        <f>VLOOKUP($AG24,'[3]Tabla 239892'!$A$4:$AM$19, 14,FALSE)</f>
        <v>Michoacán</v>
      </c>
      <c r="AU24" s="16">
        <f>VLOOKUP($AG24,'[3]Tabla 239892'!$A$4:$AM$19, 15,FALSE)</f>
        <v>59699</v>
      </c>
      <c r="AV24" s="16" t="str">
        <f>VLOOKUP($AG24,'[3]Tabla 239892'!$A$4:$AM$19, 16,FALSE)</f>
        <v>Ivan de Jesus Martínez Vega</v>
      </c>
      <c r="AW24" s="16" t="str">
        <f>VLOOKUP($AG24,'[3]Tabla 239892'!$A$4:$AM$19, 17,FALSE)</f>
        <v xml:space="preserve">Lunes a Viernes de 8:00 a 15:00 horas </v>
      </c>
      <c r="AX24" s="18" t="s">
        <v>91</v>
      </c>
      <c r="AY24" s="18" t="s">
        <v>91</v>
      </c>
      <c r="AZ24" s="17">
        <v>43007</v>
      </c>
      <c r="BA24" s="16" t="s">
        <v>96</v>
      </c>
      <c r="BB24" s="16">
        <v>2015</v>
      </c>
      <c r="BC24" s="17">
        <v>42369</v>
      </c>
      <c r="BD24" s="18" t="s">
        <v>179</v>
      </c>
    </row>
    <row r="25" spans="1:56" ht="56.25" x14ac:dyDescent="0.25">
      <c r="A25" s="16" t="s">
        <v>44</v>
      </c>
      <c r="B25" s="18" t="s">
        <v>181</v>
      </c>
      <c r="C25" s="18" t="s">
        <v>46</v>
      </c>
      <c r="D25" s="18" t="s">
        <v>181</v>
      </c>
      <c r="E25" s="16" t="s">
        <v>48</v>
      </c>
      <c r="F25" s="18" t="s">
        <v>182</v>
      </c>
      <c r="G25" s="16" t="s">
        <v>91</v>
      </c>
      <c r="H25" s="16" t="s">
        <v>91</v>
      </c>
      <c r="I25" s="18" t="s">
        <v>115</v>
      </c>
      <c r="J25" s="18">
        <v>1</v>
      </c>
      <c r="K25" s="16" t="str">
        <f>VLOOKUP($J25,'[3]Tabla 239892'!$A$4:$AM$19, 2,FALSE)</f>
        <v xml:space="preserve">                                   DIF                                                                                                                                                 </v>
      </c>
      <c r="L25" s="16" t="str">
        <f>VLOOKUP($J25,'[3]Tabla 239892'!$A$4:$AM$19, 3,FALSE)</f>
        <v>Calle</v>
      </c>
      <c r="M25" s="16" t="str">
        <f>VLOOKUP($J25,'[3]Tabla 239892'!$A$4:$AM$19, 4,FALSE)</f>
        <v>Obrero</v>
      </c>
      <c r="N25" s="16">
        <f>VLOOKUP($J25,'[3]Tabla 239892'!$A$4:$AM$19, 5,FALSE)</f>
        <v>746</v>
      </c>
      <c r="O25" s="16">
        <f>VLOOKUP($J25,'[3]Tabla 239892'!$A$4:$AM$19, 6,FALSE)</f>
        <v>0</v>
      </c>
      <c r="P25" s="16" t="str">
        <f>VLOOKUP($J25,'[3]Tabla 239892'!$A$4:$AM$19, 7,FALSE)</f>
        <v>Colonia</v>
      </c>
      <c r="Q25" s="16" t="str">
        <f>VLOOKUP($J25,'[3]Tabla 239892'!$A$4:$AM$19, 8,FALSE)</f>
        <v>Las Fuentes</v>
      </c>
      <c r="R25" s="16">
        <f>VLOOKUP($J25,'[3]Tabla 239892'!$A$4:$AM$19, 9,FALSE)</f>
        <v>109</v>
      </c>
      <c r="S25" s="16" t="str">
        <f>VLOOKUP($J25,'[3]Tabla 239892'!$A$4:$AM$19, 10,FALSE)</f>
        <v>Zamora</v>
      </c>
      <c r="T25" s="16">
        <f>VLOOKUP($J25,'[3]Tabla 239892'!$A$4:$AM$19, 11,FALSE)</f>
        <v>109</v>
      </c>
      <c r="U25" s="16" t="str">
        <f>VLOOKUP($J25,'[3]Tabla 239892'!$A$4:$AM$19, 12,FALSE)</f>
        <v>Zamora</v>
      </c>
      <c r="V25" s="16">
        <f>VLOOKUP($J25,'[3]Tabla 239892'!$A$4:$AM$19, 13,FALSE)</f>
        <v>16</v>
      </c>
      <c r="W25" s="16" t="str">
        <f>VLOOKUP($J25,'[3]Tabla 239892'!$A$4:$AM$19, 14,FALSE)</f>
        <v>Michoacán</v>
      </c>
      <c r="X25" s="16">
        <f>VLOOKUP($J25,'[3]Tabla 239892'!$A$4:$AM$19, 15,FALSE)</f>
        <v>59699</v>
      </c>
      <c r="Y25" s="16" t="str">
        <f>VLOOKUP($J25,'[3]Tabla 239892'!$A$4:$AM$19, 16,FALSE)</f>
        <v>Ivan de Jesus Martínez Vega</v>
      </c>
      <c r="Z25" s="16" t="str">
        <f>VLOOKUP($J25,'[3]Tabla 239892'!$A$4:$AM$19, 17,FALSE)</f>
        <v xml:space="preserve">Lunes a Viernes de 8:00 a 15:00 horas </v>
      </c>
      <c r="AA25" s="16">
        <v>80</v>
      </c>
      <c r="AB25" s="16" t="s">
        <v>91</v>
      </c>
      <c r="AC25" s="18">
        <v>1</v>
      </c>
      <c r="AD25" s="16" t="str">
        <f>VLOOKUP($AC25,'[3]Tabla 239893'!$A$4:$AN$19,2,FALSE)</f>
        <v>Oficinas centrales del DIF</v>
      </c>
      <c r="AE25" s="18" t="s">
        <v>116</v>
      </c>
      <c r="AF25" s="16" t="s">
        <v>95</v>
      </c>
      <c r="AG25" s="16">
        <v>1</v>
      </c>
      <c r="AH25" s="16" t="str">
        <f>VLOOKUP($AG25,'[3]Tabla 239892'!$A$4:$AM$19, 2,FALSE)</f>
        <v xml:space="preserve">                                   DIF                                                                                                                                                 </v>
      </c>
      <c r="AI25" s="16" t="str">
        <f>VLOOKUP($AG25,'[3]Tabla 239892'!$A$4:$AM$19, 3,FALSE)</f>
        <v>Calle</v>
      </c>
      <c r="AJ25" s="16" t="str">
        <f>VLOOKUP($AG25,'[3]Tabla 239892'!$A$4:$AM$19, 4,FALSE)</f>
        <v>Obrero</v>
      </c>
      <c r="AK25" s="16">
        <f>VLOOKUP($AG25,'[3]Tabla 239892'!$A$4:$AM$19, 5,FALSE)</f>
        <v>746</v>
      </c>
      <c r="AL25" s="16">
        <f>VLOOKUP($AG25,'[3]Tabla 239892'!$A$4:$AM$19, 6,FALSE)</f>
        <v>0</v>
      </c>
      <c r="AM25" s="16" t="str">
        <f>VLOOKUP($AG25,'[3]Tabla 239892'!$A$4:$AM$19, 7,FALSE)</f>
        <v>Colonia</v>
      </c>
      <c r="AN25" s="16" t="str">
        <f>VLOOKUP($AG25,'[3]Tabla 239892'!$A$4:$AM$19, 8,FALSE)</f>
        <v>Las Fuentes</v>
      </c>
      <c r="AO25" s="16">
        <f>VLOOKUP($AG25,'[3]Tabla 239892'!$A$4:$AM$19, 9,FALSE)</f>
        <v>109</v>
      </c>
      <c r="AP25" s="16" t="str">
        <f>VLOOKUP($AG25,'[3]Tabla 239892'!$A$4:$AM$19, 10,FALSE)</f>
        <v>Zamora</v>
      </c>
      <c r="AQ25" s="16">
        <f>VLOOKUP($AG25,'[3]Tabla 239892'!$A$4:$AM$19, 11,FALSE)</f>
        <v>109</v>
      </c>
      <c r="AR25" s="16" t="str">
        <f>VLOOKUP($AG25,'[3]Tabla 239892'!$A$4:$AM$19, 12,FALSE)</f>
        <v>Zamora</v>
      </c>
      <c r="AS25" s="16">
        <f>VLOOKUP($AG25,'[3]Tabla 239892'!$A$4:$AM$19, 13,FALSE)</f>
        <v>16</v>
      </c>
      <c r="AT25" s="16" t="str">
        <f>VLOOKUP($AG25,'[3]Tabla 239892'!$A$4:$AM$19, 14,FALSE)</f>
        <v>Michoacán</v>
      </c>
      <c r="AU25" s="16">
        <f>VLOOKUP($AG25,'[3]Tabla 239892'!$A$4:$AM$19, 15,FALSE)</f>
        <v>59699</v>
      </c>
      <c r="AV25" s="16" t="str">
        <f>VLOOKUP($AG25,'[3]Tabla 239892'!$A$4:$AM$19, 16,FALSE)</f>
        <v>Ivan de Jesus Martínez Vega</v>
      </c>
      <c r="AW25" s="16" t="str">
        <f>VLOOKUP($AG25,'[3]Tabla 239892'!$A$4:$AM$19, 17,FALSE)</f>
        <v xml:space="preserve">Lunes a Viernes de 8:00 a 15:00 horas </v>
      </c>
      <c r="AX25" s="18" t="s">
        <v>91</v>
      </c>
      <c r="AY25" s="18" t="s">
        <v>91</v>
      </c>
      <c r="AZ25" s="17">
        <v>43007</v>
      </c>
      <c r="BA25" s="16" t="s">
        <v>96</v>
      </c>
      <c r="BB25" s="16">
        <v>2015</v>
      </c>
      <c r="BC25" s="17">
        <v>42369</v>
      </c>
      <c r="BD25" s="18" t="s">
        <v>179</v>
      </c>
    </row>
    <row r="26" spans="1:56" ht="56.25" x14ac:dyDescent="0.25">
      <c r="A26" s="16" t="s">
        <v>44</v>
      </c>
      <c r="B26" s="18" t="s">
        <v>183</v>
      </c>
      <c r="C26" s="18" t="s">
        <v>46</v>
      </c>
      <c r="D26" s="18" t="s">
        <v>183</v>
      </c>
      <c r="E26" s="16" t="s">
        <v>48</v>
      </c>
      <c r="F26" s="18" t="s">
        <v>182</v>
      </c>
      <c r="G26" s="16" t="s">
        <v>91</v>
      </c>
      <c r="H26" s="16" t="s">
        <v>91</v>
      </c>
      <c r="I26" s="18" t="s">
        <v>115</v>
      </c>
      <c r="J26" s="18">
        <v>1</v>
      </c>
      <c r="K26" s="16" t="str">
        <f>VLOOKUP($J26,'[3]Tabla 239892'!$A$4:$AM$19, 2,FALSE)</f>
        <v xml:space="preserve">                                   DIF                                                                                                                                                 </v>
      </c>
      <c r="L26" s="16" t="str">
        <f>VLOOKUP($J26,'[3]Tabla 239892'!$A$4:$AM$19, 3,FALSE)</f>
        <v>Calle</v>
      </c>
      <c r="M26" s="16" t="str">
        <f>VLOOKUP($J26,'[3]Tabla 239892'!$A$4:$AM$19, 4,FALSE)</f>
        <v>Obrero</v>
      </c>
      <c r="N26" s="16">
        <f>VLOOKUP($J26,'[3]Tabla 239892'!$A$4:$AM$19, 5,FALSE)</f>
        <v>746</v>
      </c>
      <c r="O26" s="16">
        <f>VLOOKUP($J26,'[3]Tabla 239892'!$A$4:$AM$19, 6,FALSE)</f>
        <v>0</v>
      </c>
      <c r="P26" s="16" t="str">
        <f>VLOOKUP($J26,'[3]Tabla 239892'!$A$4:$AM$19, 7,FALSE)</f>
        <v>Colonia</v>
      </c>
      <c r="Q26" s="16" t="str">
        <f>VLOOKUP($J26,'[3]Tabla 239892'!$A$4:$AM$19, 8,FALSE)</f>
        <v>Las Fuentes</v>
      </c>
      <c r="R26" s="16">
        <f>VLOOKUP($J26,'[3]Tabla 239892'!$A$4:$AM$19, 9,FALSE)</f>
        <v>109</v>
      </c>
      <c r="S26" s="16" t="str">
        <f>VLOOKUP($J26,'[3]Tabla 239892'!$A$4:$AM$19, 10,FALSE)</f>
        <v>Zamora</v>
      </c>
      <c r="T26" s="16">
        <f>VLOOKUP($J26,'[3]Tabla 239892'!$A$4:$AM$19, 11,FALSE)</f>
        <v>109</v>
      </c>
      <c r="U26" s="16" t="str">
        <f>VLOOKUP($J26,'[3]Tabla 239892'!$A$4:$AM$19, 12,FALSE)</f>
        <v>Zamora</v>
      </c>
      <c r="V26" s="16">
        <f>VLOOKUP($J26,'[3]Tabla 239892'!$A$4:$AM$19, 13,FALSE)</f>
        <v>16</v>
      </c>
      <c r="W26" s="16" t="str">
        <f>VLOOKUP($J26,'[3]Tabla 239892'!$A$4:$AM$19, 14,FALSE)</f>
        <v>Michoacán</v>
      </c>
      <c r="X26" s="16">
        <f>VLOOKUP($J26,'[3]Tabla 239892'!$A$4:$AM$19, 15,FALSE)</f>
        <v>59699</v>
      </c>
      <c r="Y26" s="16" t="str">
        <f>VLOOKUP($J26,'[3]Tabla 239892'!$A$4:$AM$19, 16,FALSE)</f>
        <v>Ivan de Jesus Martínez Vega</v>
      </c>
      <c r="Z26" s="16" t="str">
        <f>VLOOKUP($J26,'[3]Tabla 239892'!$A$4:$AM$19, 17,FALSE)</f>
        <v xml:space="preserve">Lunes a Viernes de 8:00 a 15:00 horas </v>
      </c>
      <c r="AA26" s="16">
        <v>45</v>
      </c>
      <c r="AB26" s="16" t="s">
        <v>91</v>
      </c>
      <c r="AC26" s="18">
        <v>1</v>
      </c>
      <c r="AD26" s="16" t="str">
        <f>VLOOKUP($AC26,'[3]Tabla 239893'!$A$4:$AN$19,2,FALSE)</f>
        <v>Oficinas centrales del DIF</v>
      </c>
      <c r="AE26" s="18" t="s">
        <v>116</v>
      </c>
      <c r="AF26" s="16" t="s">
        <v>95</v>
      </c>
      <c r="AG26" s="16">
        <v>1</v>
      </c>
      <c r="AH26" s="16" t="str">
        <f>VLOOKUP($AG26,'[3]Tabla 239892'!$A$4:$AM$19, 2,FALSE)</f>
        <v xml:space="preserve">                                   DIF                                                                                                                                                 </v>
      </c>
      <c r="AI26" s="16" t="str">
        <f>VLOOKUP($AG26,'[3]Tabla 239892'!$A$4:$AM$19, 3,FALSE)</f>
        <v>Calle</v>
      </c>
      <c r="AJ26" s="16" t="str">
        <f>VLOOKUP($AG26,'[3]Tabla 239892'!$A$4:$AM$19, 4,FALSE)</f>
        <v>Obrero</v>
      </c>
      <c r="AK26" s="16">
        <f>VLOOKUP($AG26,'[3]Tabla 239892'!$A$4:$AM$19, 5,FALSE)</f>
        <v>746</v>
      </c>
      <c r="AL26" s="16">
        <f>VLOOKUP($AG26,'[3]Tabla 239892'!$A$4:$AM$19, 6,FALSE)</f>
        <v>0</v>
      </c>
      <c r="AM26" s="16" t="str">
        <f>VLOOKUP($AG26,'[3]Tabla 239892'!$A$4:$AM$19, 7,FALSE)</f>
        <v>Colonia</v>
      </c>
      <c r="AN26" s="16" t="str">
        <f>VLOOKUP($AG26,'[3]Tabla 239892'!$A$4:$AM$19, 8,FALSE)</f>
        <v>Las Fuentes</v>
      </c>
      <c r="AO26" s="16">
        <f>VLOOKUP($AG26,'[3]Tabla 239892'!$A$4:$AM$19, 9,FALSE)</f>
        <v>109</v>
      </c>
      <c r="AP26" s="16" t="str">
        <f>VLOOKUP($AG26,'[3]Tabla 239892'!$A$4:$AM$19, 10,FALSE)</f>
        <v>Zamora</v>
      </c>
      <c r="AQ26" s="16">
        <f>VLOOKUP($AG26,'[3]Tabla 239892'!$A$4:$AM$19, 11,FALSE)</f>
        <v>109</v>
      </c>
      <c r="AR26" s="16" t="str">
        <f>VLOOKUP($AG26,'[3]Tabla 239892'!$A$4:$AM$19, 12,FALSE)</f>
        <v>Zamora</v>
      </c>
      <c r="AS26" s="16">
        <f>VLOOKUP($AG26,'[3]Tabla 239892'!$A$4:$AM$19, 13,FALSE)</f>
        <v>16</v>
      </c>
      <c r="AT26" s="16" t="str">
        <f>VLOOKUP($AG26,'[3]Tabla 239892'!$A$4:$AM$19, 14,FALSE)</f>
        <v>Michoacán</v>
      </c>
      <c r="AU26" s="16">
        <f>VLOOKUP($AG26,'[3]Tabla 239892'!$A$4:$AM$19, 15,FALSE)</f>
        <v>59699</v>
      </c>
      <c r="AV26" s="16" t="str">
        <f>VLOOKUP($AG26,'[3]Tabla 239892'!$A$4:$AM$19, 16,FALSE)</f>
        <v>Ivan de Jesus Martínez Vega</v>
      </c>
      <c r="AW26" s="16" t="str">
        <f>VLOOKUP($AG26,'[3]Tabla 239892'!$A$4:$AM$19, 17,FALSE)</f>
        <v xml:space="preserve">Lunes a Viernes de 8:00 a 15:00 horas </v>
      </c>
      <c r="AX26" s="18" t="s">
        <v>91</v>
      </c>
      <c r="AY26" s="18" t="s">
        <v>91</v>
      </c>
      <c r="AZ26" s="17">
        <v>43007</v>
      </c>
      <c r="BA26" s="16" t="s">
        <v>96</v>
      </c>
      <c r="BB26" s="16">
        <v>2015</v>
      </c>
      <c r="BC26" s="17">
        <v>42369</v>
      </c>
      <c r="BD26" s="18" t="s">
        <v>179</v>
      </c>
    </row>
    <row r="27" spans="1:56" ht="56.25" x14ac:dyDescent="0.25">
      <c r="A27" s="16" t="s">
        <v>44</v>
      </c>
      <c r="B27" s="18" t="s">
        <v>138</v>
      </c>
      <c r="C27" s="18" t="s">
        <v>46</v>
      </c>
      <c r="D27" s="18" t="s">
        <v>138</v>
      </c>
      <c r="E27" s="16" t="s">
        <v>48</v>
      </c>
      <c r="F27" s="18" t="s">
        <v>178</v>
      </c>
      <c r="G27" s="16" t="s">
        <v>91</v>
      </c>
      <c r="H27" s="16" t="s">
        <v>91</v>
      </c>
      <c r="I27" s="18" t="s">
        <v>115</v>
      </c>
      <c r="J27" s="18">
        <v>1</v>
      </c>
      <c r="K27" s="16" t="str">
        <f>VLOOKUP($J27,'[3]Tabla 239892'!$A$4:$AM$19, 2,FALSE)</f>
        <v xml:space="preserve">                                   DIF                                                                                                                                                 </v>
      </c>
      <c r="L27" s="16" t="str">
        <f>VLOOKUP($J27,'[3]Tabla 239892'!$A$4:$AM$19, 3,FALSE)</f>
        <v>Calle</v>
      </c>
      <c r="M27" s="16" t="str">
        <f>VLOOKUP($J27,'[3]Tabla 239892'!$A$4:$AM$19, 4,FALSE)</f>
        <v>Obrero</v>
      </c>
      <c r="N27" s="16">
        <f>VLOOKUP($J27,'[3]Tabla 239892'!$A$4:$AM$19, 5,FALSE)</f>
        <v>746</v>
      </c>
      <c r="O27" s="16">
        <f>VLOOKUP($J27,'[3]Tabla 239892'!$A$4:$AM$19, 6,FALSE)</f>
        <v>0</v>
      </c>
      <c r="P27" s="16" t="str">
        <f>VLOOKUP($J27,'[3]Tabla 239892'!$A$4:$AM$19, 7,FALSE)</f>
        <v>Colonia</v>
      </c>
      <c r="Q27" s="16" t="str">
        <f>VLOOKUP($J27,'[3]Tabla 239892'!$A$4:$AM$19, 8,FALSE)</f>
        <v>Las Fuentes</v>
      </c>
      <c r="R27" s="16">
        <f>VLOOKUP($J27,'[3]Tabla 239892'!$A$4:$AM$19, 9,FALSE)</f>
        <v>109</v>
      </c>
      <c r="S27" s="16" t="str">
        <f>VLOOKUP($J27,'[3]Tabla 239892'!$A$4:$AM$19, 10,FALSE)</f>
        <v>Zamora</v>
      </c>
      <c r="T27" s="16">
        <f>VLOOKUP($J27,'[3]Tabla 239892'!$A$4:$AM$19, 11,FALSE)</f>
        <v>109</v>
      </c>
      <c r="U27" s="16" t="str">
        <f>VLOOKUP($J27,'[3]Tabla 239892'!$A$4:$AM$19, 12,FALSE)</f>
        <v>Zamora</v>
      </c>
      <c r="V27" s="16">
        <f>VLOOKUP($J27,'[3]Tabla 239892'!$A$4:$AM$19, 13,FALSE)</f>
        <v>16</v>
      </c>
      <c r="W27" s="16" t="str">
        <f>VLOOKUP($J27,'[3]Tabla 239892'!$A$4:$AM$19, 14,FALSE)</f>
        <v>Michoacán</v>
      </c>
      <c r="X27" s="16">
        <f>VLOOKUP($J27,'[3]Tabla 239892'!$A$4:$AM$19, 15,FALSE)</f>
        <v>59699</v>
      </c>
      <c r="Y27" s="16" t="str">
        <f>VLOOKUP($J27,'[3]Tabla 239892'!$A$4:$AM$19, 16,FALSE)</f>
        <v>Ivan de Jesus Martínez Vega</v>
      </c>
      <c r="Z27" s="16" t="str">
        <f>VLOOKUP($J27,'[3]Tabla 239892'!$A$4:$AM$19, 17,FALSE)</f>
        <v xml:space="preserve">Lunes a Viernes de 8:00 a 15:00 horas </v>
      </c>
      <c r="AA27" s="16">
        <v>20</v>
      </c>
      <c r="AB27" s="16" t="s">
        <v>91</v>
      </c>
      <c r="AC27" s="18">
        <v>1</v>
      </c>
      <c r="AD27" s="16" t="str">
        <f>VLOOKUP($AC27,'[3]Tabla 239893'!$A$4:$AN$19,2,FALSE)</f>
        <v>Oficinas centrales del DIF</v>
      </c>
      <c r="AE27" s="18" t="s">
        <v>116</v>
      </c>
      <c r="AF27" s="16" t="s">
        <v>95</v>
      </c>
      <c r="AG27" s="16">
        <v>1</v>
      </c>
      <c r="AH27" s="16" t="str">
        <f>VLOOKUP($AG27,'[3]Tabla 239892'!$A$4:$AM$19, 2,FALSE)</f>
        <v xml:space="preserve">                                   DIF                                                                                                                                                 </v>
      </c>
      <c r="AI27" s="16" t="str">
        <f>VLOOKUP($AG27,'[3]Tabla 239892'!$A$4:$AM$19, 3,FALSE)</f>
        <v>Calle</v>
      </c>
      <c r="AJ27" s="16" t="str">
        <f>VLOOKUP($AG27,'[3]Tabla 239892'!$A$4:$AM$19, 4,FALSE)</f>
        <v>Obrero</v>
      </c>
      <c r="AK27" s="16">
        <f>VLOOKUP($AG27,'[3]Tabla 239892'!$A$4:$AM$19, 5,FALSE)</f>
        <v>746</v>
      </c>
      <c r="AL27" s="16">
        <f>VLOOKUP($AG27,'[3]Tabla 239892'!$A$4:$AM$19, 6,FALSE)</f>
        <v>0</v>
      </c>
      <c r="AM27" s="16" t="str">
        <f>VLOOKUP($AG27,'[3]Tabla 239892'!$A$4:$AM$19, 7,FALSE)</f>
        <v>Colonia</v>
      </c>
      <c r="AN27" s="16" t="str">
        <f>VLOOKUP($AG27,'[3]Tabla 239892'!$A$4:$AM$19, 8,FALSE)</f>
        <v>Las Fuentes</v>
      </c>
      <c r="AO27" s="16">
        <f>VLOOKUP($AG27,'[3]Tabla 239892'!$A$4:$AM$19, 9,FALSE)</f>
        <v>109</v>
      </c>
      <c r="AP27" s="16" t="str">
        <f>VLOOKUP($AG27,'[3]Tabla 239892'!$A$4:$AM$19, 10,FALSE)</f>
        <v>Zamora</v>
      </c>
      <c r="AQ27" s="16">
        <f>VLOOKUP($AG27,'[3]Tabla 239892'!$A$4:$AM$19, 11,FALSE)</f>
        <v>109</v>
      </c>
      <c r="AR27" s="16" t="str">
        <f>VLOOKUP($AG27,'[3]Tabla 239892'!$A$4:$AM$19, 12,FALSE)</f>
        <v>Zamora</v>
      </c>
      <c r="AS27" s="16">
        <f>VLOOKUP($AG27,'[3]Tabla 239892'!$A$4:$AM$19, 13,FALSE)</f>
        <v>16</v>
      </c>
      <c r="AT27" s="16" t="str">
        <f>VLOOKUP($AG27,'[3]Tabla 239892'!$A$4:$AM$19, 14,FALSE)</f>
        <v>Michoacán</v>
      </c>
      <c r="AU27" s="16">
        <f>VLOOKUP($AG27,'[3]Tabla 239892'!$A$4:$AM$19, 15,FALSE)</f>
        <v>59699</v>
      </c>
      <c r="AV27" s="16" t="str">
        <f>VLOOKUP($AG27,'[3]Tabla 239892'!$A$4:$AM$19, 16,FALSE)</f>
        <v>Ivan de Jesus Martínez Vega</v>
      </c>
      <c r="AW27" s="16" t="str">
        <f>VLOOKUP($AG27,'[3]Tabla 239892'!$A$4:$AM$19, 17,FALSE)</f>
        <v xml:space="preserve">Lunes a Viernes de 8:00 a 15:00 horas </v>
      </c>
      <c r="AX27" s="18" t="s">
        <v>91</v>
      </c>
      <c r="AY27" s="18" t="s">
        <v>91</v>
      </c>
      <c r="AZ27" s="17">
        <v>43007</v>
      </c>
      <c r="BA27" s="16" t="s">
        <v>96</v>
      </c>
      <c r="BB27" s="16">
        <v>2015</v>
      </c>
      <c r="BC27" s="17">
        <v>42369</v>
      </c>
      <c r="BD27" s="18" t="s">
        <v>179</v>
      </c>
    </row>
    <row r="28" spans="1:56" ht="56.25" x14ac:dyDescent="0.25">
      <c r="A28" s="16" t="s">
        <v>44</v>
      </c>
      <c r="B28" s="18" t="s">
        <v>184</v>
      </c>
      <c r="C28" s="18" t="s">
        <v>46</v>
      </c>
      <c r="D28" s="18" t="s">
        <v>184</v>
      </c>
      <c r="E28" s="16" t="s">
        <v>48</v>
      </c>
      <c r="F28" s="18" t="s">
        <v>178</v>
      </c>
      <c r="G28" s="16" t="s">
        <v>91</v>
      </c>
      <c r="H28" s="16" t="s">
        <v>91</v>
      </c>
      <c r="I28" s="18" t="s">
        <v>115</v>
      </c>
      <c r="J28" s="18">
        <v>1</v>
      </c>
      <c r="K28" s="16" t="str">
        <f>VLOOKUP($J28,'[3]Tabla 239892'!$A$4:$AM$19, 2,FALSE)</f>
        <v xml:space="preserve">                                   DIF                                                                                                                                                 </v>
      </c>
      <c r="L28" s="16" t="str">
        <f>VLOOKUP($J28,'[3]Tabla 239892'!$A$4:$AM$19, 3,FALSE)</f>
        <v>Calle</v>
      </c>
      <c r="M28" s="16" t="str">
        <f>VLOOKUP($J28,'[3]Tabla 239892'!$A$4:$AM$19, 4,FALSE)</f>
        <v>Obrero</v>
      </c>
      <c r="N28" s="16">
        <f>VLOOKUP($J28,'[3]Tabla 239892'!$A$4:$AM$19, 5,FALSE)</f>
        <v>746</v>
      </c>
      <c r="O28" s="16">
        <f>VLOOKUP($J28,'[3]Tabla 239892'!$A$4:$AM$19, 6,FALSE)</f>
        <v>0</v>
      </c>
      <c r="P28" s="16" t="str">
        <f>VLOOKUP($J28,'[3]Tabla 239892'!$A$4:$AM$19, 7,FALSE)</f>
        <v>Colonia</v>
      </c>
      <c r="Q28" s="16" t="str">
        <f>VLOOKUP($J28,'[3]Tabla 239892'!$A$4:$AM$19, 8,FALSE)</f>
        <v>Las Fuentes</v>
      </c>
      <c r="R28" s="16">
        <f>VLOOKUP($J28,'[3]Tabla 239892'!$A$4:$AM$19, 9,FALSE)</f>
        <v>109</v>
      </c>
      <c r="S28" s="16" t="str">
        <f>VLOOKUP($J28,'[3]Tabla 239892'!$A$4:$AM$19, 10,FALSE)</f>
        <v>Zamora</v>
      </c>
      <c r="T28" s="16">
        <f>VLOOKUP($J28,'[3]Tabla 239892'!$A$4:$AM$19, 11,FALSE)</f>
        <v>109</v>
      </c>
      <c r="U28" s="16" t="str">
        <f>VLOOKUP($J28,'[3]Tabla 239892'!$A$4:$AM$19, 12,FALSE)</f>
        <v>Zamora</v>
      </c>
      <c r="V28" s="16">
        <f>VLOOKUP($J28,'[3]Tabla 239892'!$A$4:$AM$19, 13,FALSE)</f>
        <v>16</v>
      </c>
      <c r="W28" s="16" t="str">
        <f>VLOOKUP($J28,'[3]Tabla 239892'!$A$4:$AM$19, 14,FALSE)</f>
        <v>Michoacán</v>
      </c>
      <c r="X28" s="16">
        <f>VLOOKUP($J28,'[3]Tabla 239892'!$A$4:$AM$19, 15,FALSE)</f>
        <v>59699</v>
      </c>
      <c r="Y28" s="16" t="str">
        <f>VLOOKUP($J28,'[3]Tabla 239892'!$A$4:$AM$19, 16,FALSE)</f>
        <v>Ivan de Jesus Martínez Vega</v>
      </c>
      <c r="Z28" s="16" t="str">
        <f>VLOOKUP($J28,'[3]Tabla 239892'!$A$4:$AM$19, 17,FALSE)</f>
        <v xml:space="preserve">Lunes a Viernes de 8:00 a 15:00 horas </v>
      </c>
      <c r="AA28" s="16">
        <v>60</v>
      </c>
      <c r="AB28" s="16" t="s">
        <v>91</v>
      </c>
      <c r="AC28" s="18">
        <v>1</v>
      </c>
      <c r="AD28" s="16" t="str">
        <f>VLOOKUP($AC28,'[3]Tabla 239893'!$A$4:$AN$19,2,FALSE)</f>
        <v>Oficinas centrales del DIF</v>
      </c>
      <c r="AE28" s="18" t="s">
        <v>116</v>
      </c>
      <c r="AF28" s="16" t="s">
        <v>95</v>
      </c>
      <c r="AG28" s="16">
        <v>1</v>
      </c>
      <c r="AH28" s="16" t="str">
        <f>VLOOKUP($AG28,'[3]Tabla 239892'!$A$4:$AM$19, 2,FALSE)</f>
        <v xml:space="preserve">                                   DIF                                                                                                                                                 </v>
      </c>
      <c r="AI28" s="16" t="str">
        <f>VLOOKUP($AG28,'[3]Tabla 239892'!$A$4:$AM$19, 3,FALSE)</f>
        <v>Calle</v>
      </c>
      <c r="AJ28" s="16" t="str">
        <f>VLOOKUP($AG28,'[3]Tabla 239892'!$A$4:$AM$19, 4,FALSE)</f>
        <v>Obrero</v>
      </c>
      <c r="AK28" s="16">
        <f>VLOOKUP($AG28,'[3]Tabla 239892'!$A$4:$AM$19, 5,FALSE)</f>
        <v>746</v>
      </c>
      <c r="AL28" s="16">
        <f>VLOOKUP($AG28,'[3]Tabla 239892'!$A$4:$AM$19, 6,FALSE)</f>
        <v>0</v>
      </c>
      <c r="AM28" s="16" t="str">
        <f>VLOOKUP($AG28,'[3]Tabla 239892'!$A$4:$AM$19, 7,FALSE)</f>
        <v>Colonia</v>
      </c>
      <c r="AN28" s="16" t="str">
        <f>VLOOKUP($AG28,'[3]Tabla 239892'!$A$4:$AM$19, 8,FALSE)</f>
        <v>Las Fuentes</v>
      </c>
      <c r="AO28" s="16">
        <f>VLOOKUP($AG28,'[3]Tabla 239892'!$A$4:$AM$19, 9,FALSE)</f>
        <v>109</v>
      </c>
      <c r="AP28" s="16" t="str">
        <f>VLOOKUP($AG28,'[3]Tabla 239892'!$A$4:$AM$19, 10,FALSE)</f>
        <v>Zamora</v>
      </c>
      <c r="AQ28" s="16">
        <f>VLOOKUP($AG28,'[3]Tabla 239892'!$A$4:$AM$19, 11,FALSE)</f>
        <v>109</v>
      </c>
      <c r="AR28" s="16" t="str">
        <f>VLOOKUP($AG28,'[3]Tabla 239892'!$A$4:$AM$19, 12,FALSE)</f>
        <v>Zamora</v>
      </c>
      <c r="AS28" s="16">
        <f>VLOOKUP($AG28,'[3]Tabla 239892'!$A$4:$AM$19, 13,FALSE)</f>
        <v>16</v>
      </c>
      <c r="AT28" s="16" t="str">
        <f>VLOOKUP($AG28,'[3]Tabla 239892'!$A$4:$AM$19, 14,FALSE)</f>
        <v>Michoacán</v>
      </c>
      <c r="AU28" s="16">
        <f>VLOOKUP($AG28,'[3]Tabla 239892'!$A$4:$AM$19, 15,FALSE)</f>
        <v>59699</v>
      </c>
      <c r="AV28" s="16" t="str">
        <f>VLOOKUP($AG28,'[3]Tabla 239892'!$A$4:$AM$19, 16,FALSE)</f>
        <v>Ivan de Jesus Martínez Vega</v>
      </c>
      <c r="AW28" s="16" t="str">
        <f>VLOOKUP($AG28,'[3]Tabla 239892'!$A$4:$AM$19, 17,FALSE)</f>
        <v xml:space="preserve">Lunes a Viernes de 8:00 a 15:00 horas </v>
      </c>
      <c r="AX28" s="18" t="s">
        <v>91</v>
      </c>
      <c r="AY28" s="18" t="s">
        <v>91</v>
      </c>
      <c r="AZ28" s="17">
        <v>43007</v>
      </c>
      <c r="BA28" s="16" t="s">
        <v>96</v>
      </c>
      <c r="BB28" s="16">
        <v>2015</v>
      </c>
      <c r="BC28" s="17">
        <v>42369</v>
      </c>
      <c r="BD28" s="18" t="s">
        <v>179</v>
      </c>
    </row>
    <row r="29" spans="1:56" ht="56.25" x14ac:dyDescent="0.25">
      <c r="A29" s="16" t="s">
        <v>44</v>
      </c>
      <c r="B29" s="18" t="s">
        <v>185</v>
      </c>
      <c r="C29" s="18" t="s">
        <v>46</v>
      </c>
      <c r="D29" s="18" t="s">
        <v>185</v>
      </c>
      <c r="E29" s="16" t="s">
        <v>48</v>
      </c>
      <c r="F29" s="18" t="s">
        <v>178</v>
      </c>
      <c r="G29" s="16" t="s">
        <v>91</v>
      </c>
      <c r="H29" s="16" t="s">
        <v>91</v>
      </c>
      <c r="I29" s="18" t="s">
        <v>115</v>
      </c>
      <c r="J29" s="18">
        <v>1</v>
      </c>
      <c r="K29" s="16" t="str">
        <f>VLOOKUP($J29,'[3]Tabla 239892'!$A$4:$AM$19, 2,FALSE)</f>
        <v xml:space="preserve">                                   DIF                                                                                                                                                 </v>
      </c>
      <c r="L29" s="16" t="str">
        <f>VLOOKUP($J29,'[3]Tabla 239892'!$A$4:$AM$19, 3,FALSE)</f>
        <v>Calle</v>
      </c>
      <c r="M29" s="16" t="str">
        <f>VLOOKUP($J29,'[3]Tabla 239892'!$A$4:$AM$19, 4,FALSE)</f>
        <v>Obrero</v>
      </c>
      <c r="N29" s="16">
        <f>VLOOKUP($J29,'[3]Tabla 239892'!$A$4:$AM$19, 5,FALSE)</f>
        <v>746</v>
      </c>
      <c r="O29" s="16">
        <f>VLOOKUP($J29,'[3]Tabla 239892'!$A$4:$AM$19, 6,FALSE)</f>
        <v>0</v>
      </c>
      <c r="P29" s="16" t="str">
        <f>VLOOKUP($J29,'[3]Tabla 239892'!$A$4:$AM$19, 7,FALSE)</f>
        <v>Colonia</v>
      </c>
      <c r="Q29" s="16" t="str">
        <f>VLOOKUP($J29,'[3]Tabla 239892'!$A$4:$AM$19, 8,FALSE)</f>
        <v>Las Fuentes</v>
      </c>
      <c r="R29" s="16">
        <f>VLOOKUP($J29,'[3]Tabla 239892'!$A$4:$AM$19, 9,FALSE)</f>
        <v>109</v>
      </c>
      <c r="S29" s="16" t="str">
        <f>VLOOKUP($J29,'[3]Tabla 239892'!$A$4:$AM$19, 10,FALSE)</f>
        <v>Zamora</v>
      </c>
      <c r="T29" s="16">
        <f>VLOOKUP($J29,'[3]Tabla 239892'!$A$4:$AM$19, 11,FALSE)</f>
        <v>109</v>
      </c>
      <c r="U29" s="16" t="str">
        <f>VLOOKUP($J29,'[3]Tabla 239892'!$A$4:$AM$19, 12,FALSE)</f>
        <v>Zamora</v>
      </c>
      <c r="V29" s="16">
        <f>VLOOKUP($J29,'[3]Tabla 239892'!$A$4:$AM$19, 13,FALSE)</f>
        <v>16</v>
      </c>
      <c r="W29" s="16" t="str">
        <f>VLOOKUP($J29,'[3]Tabla 239892'!$A$4:$AM$19, 14,FALSE)</f>
        <v>Michoacán</v>
      </c>
      <c r="X29" s="16">
        <f>VLOOKUP($J29,'[3]Tabla 239892'!$A$4:$AM$19, 15,FALSE)</f>
        <v>59699</v>
      </c>
      <c r="Y29" s="16" t="str">
        <f>VLOOKUP($J29,'[3]Tabla 239892'!$A$4:$AM$19, 16,FALSE)</f>
        <v>Ivan de Jesus Martínez Vega</v>
      </c>
      <c r="Z29" s="16" t="str">
        <f>VLOOKUP($J29,'[3]Tabla 239892'!$A$4:$AM$19, 17,FALSE)</f>
        <v xml:space="preserve">Lunes a Viernes de 8:00 a 15:00 horas </v>
      </c>
      <c r="AA29" s="16">
        <v>130</v>
      </c>
      <c r="AB29" s="16" t="s">
        <v>91</v>
      </c>
      <c r="AC29" s="18">
        <v>1</v>
      </c>
      <c r="AD29" s="16" t="str">
        <f>VLOOKUP($AC29,'[3]Tabla 239893'!$A$4:$AN$19,2,FALSE)</f>
        <v>Oficinas centrales del DIF</v>
      </c>
      <c r="AE29" s="18" t="s">
        <v>116</v>
      </c>
      <c r="AF29" s="16" t="s">
        <v>95</v>
      </c>
      <c r="AG29" s="16">
        <v>1</v>
      </c>
      <c r="AH29" s="16" t="str">
        <f>VLOOKUP($AG29,'[3]Tabla 239892'!$A$4:$AM$19, 2,FALSE)</f>
        <v xml:space="preserve">                                   DIF                                                                                                                                                 </v>
      </c>
      <c r="AI29" s="16" t="str">
        <f>VLOOKUP($AG29,'[3]Tabla 239892'!$A$4:$AM$19, 3,FALSE)</f>
        <v>Calle</v>
      </c>
      <c r="AJ29" s="16" t="str">
        <f>VLOOKUP($AG29,'[3]Tabla 239892'!$A$4:$AM$19, 4,FALSE)</f>
        <v>Obrero</v>
      </c>
      <c r="AK29" s="16">
        <f>VLOOKUP($AG29,'[3]Tabla 239892'!$A$4:$AM$19, 5,FALSE)</f>
        <v>746</v>
      </c>
      <c r="AL29" s="16">
        <f>VLOOKUP($AG29,'[3]Tabla 239892'!$A$4:$AM$19, 6,FALSE)</f>
        <v>0</v>
      </c>
      <c r="AM29" s="16" t="str">
        <f>VLOOKUP($AG29,'[3]Tabla 239892'!$A$4:$AM$19, 7,FALSE)</f>
        <v>Colonia</v>
      </c>
      <c r="AN29" s="16" t="str">
        <f>VLOOKUP($AG29,'[3]Tabla 239892'!$A$4:$AM$19, 8,FALSE)</f>
        <v>Las Fuentes</v>
      </c>
      <c r="AO29" s="16">
        <f>VLOOKUP($AG29,'[3]Tabla 239892'!$A$4:$AM$19, 9,FALSE)</f>
        <v>109</v>
      </c>
      <c r="AP29" s="16" t="str">
        <f>VLOOKUP($AG29,'[3]Tabla 239892'!$A$4:$AM$19, 10,FALSE)</f>
        <v>Zamora</v>
      </c>
      <c r="AQ29" s="16">
        <f>VLOOKUP($AG29,'[3]Tabla 239892'!$A$4:$AM$19, 11,FALSE)</f>
        <v>109</v>
      </c>
      <c r="AR29" s="16" t="str">
        <f>VLOOKUP($AG29,'[3]Tabla 239892'!$A$4:$AM$19, 12,FALSE)</f>
        <v>Zamora</v>
      </c>
      <c r="AS29" s="16">
        <f>VLOOKUP($AG29,'[3]Tabla 239892'!$A$4:$AM$19, 13,FALSE)</f>
        <v>16</v>
      </c>
      <c r="AT29" s="16" t="str">
        <f>VLOOKUP($AG29,'[3]Tabla 239892'!$A$4:$AM$19, 14,FALSE)</f>
        <v>Michoacán</v>
      </c>
      <c r="AU29" s="16">
        <f>VLOOKUP($AG29,'[3]Tabla 239892'!$A$4:$AM$19, 15,FALSE)</f>
        <v>59699</v>
      </c>
      <c r="AV29" s="16" t="str">
        <f>VLOOKUP($AG29,'[3]Tabla 239892'!$A$4:$AM$19, 16,FALSE)</f>
        <v>Ivan de Jesus Martínez Vega</v>
      </c>
      <c r="AW29" s="16" t="str">
        <f>VLOOKUP($AG29,'[3]Tabla 239892'!$A$4:$AM$19, 17,FALSE)</f>
        <v xml:space="preserve">Lunes a Viernes de 8:00 a 15:00 horas </v>
      </c>
      <c r="AX29" s="18" t="s">
        <v>91</v>
      </c>
      <c r="AY29" s="18" t="s">
        <v>91</v>
      </c>
      <c r="AZ29" s="17">
        <v>43007</v>
      </c>
      <c r="BA29" s="16" t="s">
        <v>96</v>
      </c>
      <c r="BB29" s="16">
        <v>2015</v>
      </c>
      <c r="BC29" s="17">
        <v>42369</v>
      </c>
      <c r="BD29" s="18" t="s">
        <v>179</v>
      </c>
    </row>
    <row r="30" spans="1:56" ht="56.25" x14ac:dyDescent="0.25">
      <c r="A30" s="16" t="s">
        <v>44</v>
      </c>
      <c r="B30" s="18" t="s">
        <v>186</v>
      </c>
      <c r="C30" s="18" t="s">
        <v>46</v>
      </c>
      <c r="D30" s="18" t="s">
        <v>186</v>
      </c>
      <c r="E30" s="16" t="s">
        <v>48</v>
      </c>
      <c r="F30" s="18" t="s">
        <v>178</v>
      </c>
      <c r="G30" s="16" t="s">
        <v>91</v>
      </c>
      <c r="H30" s="16" t="s">
        <v>91</v>
      </c>
      <c r="I30" s="18" t="s">
        <v>115</v>
      </c>
      <c r="J30" s="18">
        <v>1</v>
      </c>
      <c r="K30" s="16" t="str">
        <f>VLOOKUP($J30,'[3]Tabla 239892'!$A$4:$AM$19, 2,FALSE)</f>
        <v xml:space="preserve">                                   DIF                                                                                                                                                 </v>
      </c>
      <c r="L30" s="16" t="str">
        <f>VLOOKUP($J30,'[3]Tabla 239892'!$A$4:$AM$19, 3,FALSE)</f>
        <v>Calle</v>
      </c>
      <c r="M30" s="16" t="str">
        <f>VLOOKUP($J30,'[3]Tabla 239892'!$A$4:$AM$19, 4,FALSE)</f>
        <v>Obrero</v>
      </c>
      <c r="N30" s="16">
        <f>VLOOKUP($J30,'[3]Tabla 239892'!$A$4:$AM$19, 5,FALSE)</f>
        <v>746</v>
      </c>
      <c r="O30" s="16">
        <f>VLOOKUP($J30,'[3]Tabla 239892'!$A$4:$AM$19, 6,FALSE)</f>
        <v>0</v>
      </c>
      <c r="P30" s="16" t="str">
        <f>VLOOKUP($J30,'[3]Tabla 239892'!$A$4:$AM$19, 7,FALSE)</f>
        <v>Colonia</v>
      </c>
      <c r="Q30" s="16" t="str">
        <f>VLOOKUP($J30,'[3]Tabla 239892'!$A$4:$AM$19, 8,FALSE)</f>
        <v>Las Fuentes</v>
      </c>
      <c r="R30" s="16">
        <f>VLOOKUP($J30,'[3]Tabla 239892'!$A$4:$AM$19, 9,FALSE)</f>
        <v>109</v>
      </c>
      <c r="S30" s="16" t="str">
        <f>VLOOKUP($J30,'[3]Tabla 239892'!$A$4:$AM$19, 10,FALSE)</f>
        <v>Zamora</v>
      </c>
      <c r="T30" s="16">
        <f>VLOOKUP($J30,'[3]Tabla 239892'!$A$4:$AM$19, 11,FALSE)</f>
        <v>109</v>
      </c>
      <c r="U30" s="16" t="str">
        <f>VLOOKUP($J30,'[3]Tabla 239892'!$A$4:$AM$19, 12,FALSE)</f>
        <v>Zamora</v>
      </c>
      <c r="V30" s="16">
        <f>VLOOKUP($J30,'[3]Tabla 239892'!$A$4:$AM$19, 13,FALSE)</f>
        <v>16</v>
      </c>
      <c r="W30" s="16" t="str">
        <f>VLOOKUP($J30,'[3]Tabla 239892'!$A$4:$AM$19, 14,FALSE)</f>
        <v>Michoacán</v>
      </c>
      <c r="X30" s="16">
        <f>VLOOKUP($J30,'[3]Tabla 239892'!$A$4:$AM$19, 15,FALSE)</f>
        <v>59699</v>
      </c>
      <c r="Y30" s="16" t="str">
        <f>VLOOKUP($J30,'[3]Tabla 239892'!$A$4:$AM$19, 16,FALSE)</f>
        <v>Ivan de Jesus Martínez Vega</v>
      </c>
      <c r="Z30" s="16" t="str">
        <f>VLOOKUP($J30,'[3]Tabla 239892'!$A$4:$AM$19, 17,FALSE)</f>
        <v xml:space="preserve">Lunes a Viernes de 8:00 a 15:00 horas </v>
      </c>
      <c r="AA30" s="16">
        <v>45</v>
      </c>
      <c r="AB30" s="16" t="s">
        <v>91</v>
      </c>
      <c r="AC30" s="18">
        <v>1</v>
      </c>
      <c r="AD30" s="16" t="str">
        <f>VLOOKUP($AC30,'[3]Tabla 239893'!$A$4:$AN$19,2,FALSE)</f>
        <v>Oficinas centrales del DIF</v>
      </c>
      <c r="AE30" s="18" t="s">
        <v>116</v>
      </c>
      <c r="AF30" s="16" t="s">
        <v>95</v>
      </c>
      <c r="AG30" s="16">
        <v>1</v>
      </c>
      <c r="AH30" s="16" t="str">
        <f>VLOOKUP($AG30,'[3]Tabla 239892'!$A$4:$AM$19, 2,FALSE)</f>
        <v xml:space="preserve">                                   DIF                                                                                                                                                 </v>
      </c>
      <c r="AI30" s="16" t="str">
        <f>VLOOKUP($AG30,'[3]Tabla 239892'!$A$4:$AM$19, 3,FALSE)</f>
        <v>Calle</v>
      </c>
      <c r="AJ30" s="16" t="str">
        <f>VLOOKUP($AG30,'[3]Tabla 239892'!$A$4:$AM$19, 4,FALSE)</f>
        <v>Obrero</v>
      </c>
      <c r="AK30" s="16">
        <f>VLOOKUP($AG30,'[3]Tabla 239892'!$A$4:$AM$19, 5,FALSE)</f>
        <v>746</v>
      </c>
      <c r="AL30" s="16">
        <f>VLOOKUP($AG30,'[3]Tabla 239892'!$A$4:$AM$19, 6,FALSE)</f>
        <v>0</v>
      </c>
      <c r="AM30" s="16" t="str">
        <f>VLOOKUP($AG30,'[3]Tabla 239892'!$A$4:$AM$19, 7,FALSE)</f>
        <v>Colonia</v>
      </c>
      <c r="AN30" s="16" t="str">
        <f>VLOOKUP($AG30,'[3]Tabla 239892'!$A$4:$AM$19, 8,FALSE)</f>
        <v>Las Fuentes</v>
      </c>
      <c r="AO30" s="16">
        <f>VLOOKUP($AG30,'[3]Tabla 239892'!$A$4:$AM$19, 9,FALSE)</f>
        <v>109</v>
      </c>
      <c r="AP30" s="16" t="str">
        <f>VLOOKUP($AG30,'[3]Tabla 239892'!$A$4:$AM$19, 10,FALSE)</f>
        <v>Zamora</v>
      </c>
      <c r="AQ30" s="16">
        <f>VLOOKUP($AG30,'[3]Tabla 239892'!$A$4:$AM$19, 11,FALSE)</f>
        <v>109</v>
      </c>
      <c r="AR30" s="16" t="str">
        <f>VLOOKUP($AG30,'[3]Tabla 239892'!$A$4:$AM$19, 12,FALSE)</f>
        <v>Zamora</v>
      </c>
      <c r="AS30" s="16">
        <f>VLOOKUP($AG30,'[3]Tabla 239892'!$A$4:$AM$19, 13,FALSE)</f>
        <v>16</v>
      </c>
      <c r="AT30" s="16" t="str">
        <f>VLOOKUP($AG30,'[3]Tabla 239892'!$A$4:$AM$19, 14,FALSE)</f>
        <v>Michoacán</v>
      </c>
      <c r="AU30" s="16">
        <f>VLOOKUP($AG30,'[3]Tabla 239892'!$A$4:$AM$19, 15,FALSE)</f>
        <v>59699</v>
      </c>
      <c r="AV30" s="16" t="str">
        <f>VLOOKUP($AG30,'[3]Tabla 239892'!$A$4:$AM$19, 16,FALSE)</f>
        <v>Ivan de Jesus Martínez Vega</v>
      </c>
      <c r="AW30" s="16" t="str">
        <f>VLOOKUP($AG30,'[3]Tabla 239892'!$A$4:$AM$19, 17,FALSE)</f>
        <v xml:space="preserve">Lunes a Viernes de 8:00 a 15:00 horas </v>
      </c>
      <c r="AX30" s="18" t="s">
        <v>91</v>
      </c>
      <c r="AY30" s="18" t="s">
        <v>91</v>
      </c>
      <c r="AZ30" s="17">
        <v>43007</v>
      </c>
      <c r="BA30" s="16" t="s">
        <v>96</v>
      </c>
      <c r="BB30" s="16">
        <v>2015</v>
      </c>
      <c r="BC30" s="17">
        <v>42369</v>
      </c>
      <c r="BD30" s="18" t="s">
        <v>187</v>
      </c>
    </row>
    <row r="31" spans="1:56" ht="56.25" x14ac:dyDescent="0.25">
      <c r="A31" s="16" t="s">
        <v>44</v>
      </c>
      <c r="B31" s="18" t="s">
        <v>188</v>
      </c>
      <c r="C31" s="18" t="s">
        <v>46</v>
      </c>
      <c r="D31" s="18" t="s">
        <v>188</v>
      </c>
      <c r="E31" s="16" t="s">
        <v>48</v>
      </c>
      <c r="F31" s="18" t="s">
        <v>178</v>
      </c>
      <c r="G31" s="16" t="s">
        <v>91</v>
      </c>
      <c r="H31" s="16" t="s">
        <v>91</v>
      </c>
      <c r="I31" s="18" t="s">
        <v>115</v>
      </c>
      <c r="J31" s="18">
        <v>1</v>
      </c>
      <c r="K31" s="16" t="str">
        <f>VLOOKUP($J31,'[3]Tabla 239892'!$A$4:$AM$19, 2,FALSE)</f>
        <v xml:space="preserve">                                   DIF                                                                                                                                                 </v>
      </c>
      <c r="L31" s="16" t="str">
        <f>VLOOKUP($J31,'[3]Tabla 239892'!$A$4:$AM$19, 3,FALSE)</f>
        <v>Calle</v>
      </c>
      <c r="M31" s="16" t="str">
        <f>VLOOKUP($J31,'[3]Tabla 239892'!$A$4:$AM$19, 4,FALSE)</f>
        <v>Obrero</v>
      </c>
      <c r="N31" s="16">
        <f>VLOOKUP($J31,'[3]Tabla 239892'!$A$4:$AM$19, 5,FALSE)</f>
        <v>746</v>
      </c>
      <c r="O31" s="16">
        <f>VLOOKUP($J31,'[3]Tabla 239892'!$A$4:$AM$19, 6,FALSE)</f>
        <v>0</v>
      </c>
      <c r="P31" s="16" t="str">
        <f>VLOOKUP($J31,'[3]Tabla 239892'!$A$4:$AM$19, 7,FALSE)</f>
        <v>Colonia</v>
      </c>
      <c r="Q31" s="16" t="str">
        <f>VLOOKUP($J31,'[3]Tabla 239892'!$A$4:$AM$19, 8,FALSE)</f>
        <v>Las Fuentes</v>
      </c>
      <c r="R31" s="16">
        <f>VLOOKUP($J31,'[3]Tabla 239892'!$A$4:$AM$19, 9,FALSE)</f>
        <v>109</v>
      </c>
      <c r="S31" s="16" t="str">
        <f>VLOOKUP($J31,'[3]Tabla 239892'!$A$4:$AM$19, 10,FALSE)</f>
        <v>Zamora</v>
      </c>
      <c r="T31" s="16">
        <f>VLOOKUP($J31,'[3]Tabla 239892'!$A$4:$AM$19, 11,FALSE)</f>
        <v>109</v>
      </c>
      <c r="U31" s="16" t="str">
        <f>VLOOKUP($J31,'[3]Tabla 239892'!$A$4:$AM$19, 12,FALSE)</f>
        <v>Zamora</v>
      </c>
      <c r="V31" s="16">
        <f>VLOOKUP($J31,'[3]Tabla 239892'!$A$4:$AM$19, 13,FALSE)</f>
        <v>16</v>
      </c>
      <c r="W31" s="16" t="str">
        <f>VLOOKUP($J31,'[3]Tabla 239892'!$A$4:$AM$19, 14,FALSE)</f>
        <v>Michoacán</v>
      </c>
      <c r="X31" s="16">
        <f>VLOOKUP($J31,'[3]Tabla 239892'!$A$4:$AM$19, 15,FALSE)</f>
        <v>59699</v>
      </c>
      <c r="Y31" s="16" t="str">
        <f>VLOOKUP($J31,'[3]Tabla 239892'!$A$4:$AM$19, 16,FALSE)</f>
        <v>Ivan de Jesus Martínez Vega</v>
      </c>
      <c r="Z31" s="16" t="str">
        <f>VLOOKUP($J31,'[3]Tabla 239892'!$A$4:$AM$19, 17,FALSE)</f>
        <v xml:space="preserve">Lunes a Viernes de 8:00 a 15:00 horas </v>
      </c>
      <c r="AA31" s="16">
        <v>45</v>
      </c>
      <c r="AB31" s="16" t="s">
        <v>91</v>
      </c>
      <c r="AC31" s="18">
        <v>1</v>
      </c>
      <c r="AD31" s="16" t="str">
        <f>VLOOKUP($AC31,'[3]Tabla 239893'!$A$4:$AN$19,2,FALSE)</f>
        <v>Oficinas centrales del DIF</v>
      </c>
      <c r="AE31" s="18" t="s">
        <v>116</v>
      </c>
      <c r="AF31" s="16" t="s">
        <v>95</v>
      </c>
      <c r="AG31" s="16">
        <v>1</v>
      </c>
      <c r="AH31" s="16" t="str">
        <f>VLOOKUP($AG31,'[3]Tabla 239892'!$A$4:$AM$19, 2,FALSE)</f>
        <v xml:space="preserve">                                   DIF                                                                                                                                                 </v>
      </c>
      <c r="AI31" s="16" t="str">
        <f>VLOOKUP($AG31,'[3]Tabla 239892'!$A$4:$AM$19, 3,FALSE)</f>
        <v>Calle</v>
      </c>
      <c r="AJ31" s="16" t="str">
        <f>VLOOKUP($AG31,'[3]Tabla 239892'!$A$4:$AM$19, 4,FALSE)</f>
        <v>Obrero</v>
      </c>
      <c r="AK31" s="16">
        <f>VLOOKUP($AG31,'[3]Tabla 239892'!$A$4:$AM$19, 5,FALSE)</f>
        <v>746</v>
      </c>
      <c r="AL31" s="16">
        <f>VLOOKUP($AG31,'[3]Tabla 239892'!$A$4:$AM$19, 6,FALSE)</f>
        <v>0</v>
      </c>
      <c r="AM31" s="16" t="str">
        <f>VLOOKUP($AG31,'[3]Tabla 239892'!$A$4:$AM$19, 7,FALSE)</f>
        <v>Colonia</v>
      </c>
      <c r="AN31" s="16" t="str">
        <f>VLOOKUP($AG31,'[3]Tabla 239892'!$A$4:$AM$19, 8,FALSE)</f>
        <v>Las Fuentes</v>
      </c>
      <c r="AO31" s="16">
        <f>VLOOKUP($AG31,'[3]Tabla 239892'!$A$4:$AM$19, 9,FALSE)</f>
        <v>109</v>
      </c>
      <c r="AP31" s="16" t="str">
        <f>VLOOKUP($AG31,'[3]Tabla 239892'!$A$4:$AM$19, 10,FALSE)</f>
        <v>Zamora</v>
      </c>
      <c r="AQ31" s="16">
        <f>VLOOKUP($AG31,'[3]Tabla 239892'!$A$4:$AM$19, 11,FALSE)</f>
        <v>109</v>
      </c>
      <c r="AR31" s="16" t="str">
        <f>VLOOKUP($AG31,'[3]Tabla 239892'!$A$4:$AM$19, 12,FALSE)</f>
        <v>Zamora</v>
      </c>
      <c r="AS31" s="16">
        <f>VLOOKUP($AG31,'[3]Tabla 239892'!$A$4:$AM$19, 13,FALSE)</f>
        <v>16</v>
      </c>
      <c r="AT31" s="16" t="str">
        <f>VLOOKUP($AG31,'[3]Tabla 239892'!$A$4:$AM$19, 14,FALSE)</f>
        <v>Michoacán</v>
      </c>
      <c r="AU31" s="16">
        <f>VLOOKUP($AG31,'[3]Tabla 239892'!$A$4:$AM$19, 15,FALSE)</f>
        <v>59699</v>
      </c>
      <c r="AV31" s="16" t="str">
        <f>VLOOKUP($AG31,'[3]Tabla 239892'!$A$4:$AM$19, 16,FALSE)</f>
        <v>Ivan de Jesus Martínez Vega</v>
      </c>
      <c r="AW31" s="16" t="str">
        <f>VLOOKUP($AG31,'[3]Tabla 239892'!$A$4:$AM$19, 17,FALSE)</f>
        <v xml:space="preserve">Lunes a Viernes de 8:00 a 15:00 horas </v>
      </c>
      <c r="AX31" s="18" t="s">
        <v>91</v>
      </c>
      <c r="AY31" s="18" t="s">
        <v>91</v>
      </c>
      <c r="AZ31" s="17">
        <v>43007</v>
      </c>
      <c r="BA31" s="16" t="s">
        <v>96</v>
      </c>
      <c r="BB31" s="16">
        <v>2015</v>
      </c>
      <c r="BC31" s="17">
        <v>42369</v>
      </c>
      <c r="BD31" s="18" t="s">
        <v>179</v>
      </c>
    </row>
    <row r="32" spans="1:56" ht="67.5" x14ac:dyDescent="0.25">
      <c r="A32" s="16" t="s">
        <v>44</v>
      </c>
      <c r="B32" s="18" t="s">
        <v>189</v>
      </c>
      <c r="C32" s="18" t="s">
        <v>46</v>
      </c>
      <c r="D32" s="18" t="s">
        <v>190</v>
      </c>
      <c r="E32" s="16" t="s">
        <v>48</v>
      </c>
      <c r="F32" s="18" t="s">
        <v>191</v>
      </c>
      <c r="G32" s="20" t="s">
        <v>192</v>
      </c>
      <c r="H32" s="18" t="s">
        <v>91</v>
      </c>
      <c r="I32" s="21" t="s">
        <v>115</v>
      </c>
      <c r="J32" s="18">
        <v>1</v>
      </c>
      <c r="K32" s="16" t="str">
        <f>VLOOKUP($J32,'[3]Tabla 239892'!$A$4:$AM$19, 2,FALSE)</f>
        <v xml:space="preserve">                                   DIF                                                                                                                                                 </v>
      </c>
      <c r="L32" s="16" t="str">
        <f>VLOOKUP($J32,'[3]Tabla 239892'!$A$4:$AM$19, 3,FALSE)</f>
        <v>Calle</v>
      </c>
      <c r="M32" s="16" t="str">
        <f>VLOOKUP($J32,'[3]Tabla 239892'!$A$4:$AM$19, 4,FALSE)</f>
        <v>Obrero</v>
      </c>
      <c r="N32" s="16">
        <f>VLOOKUP($J32,'[3]Tabla 239892'!$A$4:$AM$19, 5,FALSE)</f>
        <v>746</v>
      </c>
      <c r="O32" s="16">
        <f>VLOOKUP($J32,'[3]Tabla 239892'!$A$4:$AM$19, 6,FALSE)</f>
        <v>0</v>
      </c>
      <c r="P32" s="16" t="str">
        <f>VLOOKUP($J32,'[3]Tabla 239892'!$A$4:$AM$19, 7,FALSE)</f>
        <v>Colonia</v>
      </c>
      <c r="Q32" s="16" t="str">
        <f>VLOOKUP($J32,'[3]Tabla 239892'!$A$4:$AM$19, 8,FALSE)</f>
        <v>Las Fuentes</v>
      </c>
      <c r="R32" s="16">
        <f>VLOOKUP($J32,'[3]Tabla 239892'!$A$4:$AM$19, 9,FALSE)</f>
        <v>109</v>
      </c>
      <c r="S32" s="16" t="str">
        <f>VLOOKUP($J32,'[3]Tabla 239892'!$A$4:$AM$19, 10,FALSE)</f>
        <v>Zamora</v>
      </c>
      <c r="T32" s="16">
        <f>VLOOKUP($J32,'[3]Tabla 239892'!$A$4:$AM$19, 11,FALSE)</f>
        <v>109</v>
      </c>
      <c r="U32" s="16" t="str">
        <f>VLOOKUP($J32,'[3]Tabla 239892'!$A$4:$AM$19, 12,FALSE)</f>
        <v>Zamora</v>
      </c>
      <c r="V32" s="16">
        <f>VLOOKUP($J32,'[3]Tabla 239892'!$A$4:$AM$19, 13,FALSE)</f>
        <v>16</v>
      </c>
      <c r="W32" s="16" t="str">
        <f>VLOOKUP($J32,'[3]Tabla 239892'!$A$4:$AM$19, 14,FALSE)</f>
        <v>Michoacán</v>
      </c>
      <c r="X32" s="16">
        <f>VLOOKUP($J32,'[3]Tabla 239892'!$A$4:$AM$19, 15,FALSE)</f>
        <v>59699</v>
      </c>
      <c r="Y32" s="16" t="str">
        <f>VLOOKUP($J32,'[3]Tabla 239892'!$A$4:$AM$19, 16,FALSE)</f>
        <v>Ivan de Jesus Martínez Vega</v>
      </c>
      <c r="Z32" s="16" t="str">
        <f>VLOOKUP($J32,'[3]Tabla 239892'!$A$4:$AM$19, 17,FALSE)</f>
        <v xml:space="preserve">Lunes a Viernes de 8:00 a 15:00 horas </v>
      </c>
      <c r="AA32" s="18" t="s">
        <v>193</v>
      </c>
      <c r="AB32" s="16" t="s">
        <v>91</v>
      </c>
      <c r="AC32" s="18">
        <v>1</v>
      </c>
      <c r="AD32" s="16" t="str">
        <f>VLOOKUP($AC32,'[3]Tabla 239893'!$A$4:$AN$19,2,FALSE)</f>
        <v>Oficinas centrales del DIF</v>
      </c>
      <c r="AE32" s="18" t="s">
        <v>116</v>
      </c>
      <c r="AF32" s="16" t="s">
        <v>95</v>
      </c>
      <c r="AG32" s="16">
        <v>1</v>
      </c>
      <c r="AH32" s="16" t="str">
        <f>VLOOKUP($AG32,'[3]Tabla 239892'!$A$4:$AM$19, 2,FALSE)</f>
        <v xml:space="preserve">                                   DIF                                                                                                                                                 </v>
      </c>
      <c r="AI32" s="16" t="str">
        <f>VLOOKUP($AG32,'[3]Tabla 239892'!$A$4:$AM$19, 3,FALSE)</f>
        <v>Calle</v>
      </c>
      <c r="AJ32" s="16" t="str">
        <f>VLOOKUP($AG32,'[3]Tabla 239892'!$A$4:$AM$19, 4,FALSE)</f>
        <v>Obrero</v>
      </c>
      <c r="AK32" s="16">
        <f>VLOOKUP($AG32,'[3]Tabla 239892'!$A$4:$AM$19, 5,FALSE)</f>
        <v>746</v>
      </c>
      <c r="AL32" s="16">
        <f>VLOOKUP($AG32,'[3]Tabla 239892'!$A$4:$AM$19, 6,FALSE)</f>
        <v>0</v>
      </c>
      <c r="AM32" s="16" t="str">
        <f>VLOOKUP($AG32,'[3]Tabla 239892'!$A$4:$AM$19, 7,FALSE)</f>
        <v>Colonia</v>
      </c>
      <c r="AN32" s="16" t="str">
        <f>VLOOKUP($AG32,'[3]Tabla 239892'!$A$4:$AM$19, 8,FALSE)</f>
        <v>Las Fuentes</v>
      </c>
      <c r="AO32" s="16">
        <f>VLOOKUP($AG32,'[3]Tabla 239892'!$A$4:$AM$19, 9,FALSE)</f>
        <v>109</v>
      </c>
      <c r="AP32" s="16" t="str">
        <f>VLOOKUP($AG32,'[3]Tabla 239892'!$A$4:$AM$19, 10,FALSE)</f>
        <v>Zamora</v>
      </c>
      <c r="AQ32" s="16">
        <f>VLOOKUP($AG32,'[3]Tabla 239892'!$A$4:$AM$19, 11,FALSE)</f>
        <v>109</v>
      </c>
      <c r="AR32" s="16" t="str">
        <f>VLOOKUP($AG32,'[3]Tabla 239892'!$A$4:$AM$19, 12,FALSE)</f>
        <v>Zamora</v>
      </c>
      <c r="AS32" s="16">
        <f>VLOOKUP($AG32,'[3]Tabla 239892'!$A$4:$AM$19, 13,FALSE)</f>
        <v>16</v>
      </c>
      <c r="AT32" s="16" t="str">
        <f>VLOOKUP($AG32,'[3]Tabla 239892'!$A$4:$AM$19, 14,FALSE)</f>
        <v>Michoacán</v>
      </c>
      <c r="AU32" s="16">
        <f>VLOOKUP($AG32,'[3]Tabla 239892'!$A$4:$AM$19, 15,FALSE)</f>
        <v>59699</v>
      </c>
      <c r="AV32" s="16" t="str">
        <f>VLOOKUP($AG32,'[3]Tabla 239892'!$A$4:$AM$19, 16,FALSE)</f>
        <v>Ivan de Jesus Martínez Vega</v>
      </c>
      <c r="AW32" s="16" t="str">
        <f>VLOOKUP($AG32,'[3]Tabla 239892'!$A$4:$AM$19, 17,FALSE)</f>
        <v xml:space="preserve">Lunes a Viernes de 8:00 a 15:00 horas </v>
      </c>
      <c r="AX32" s="18" t="s">
        <v>91</v>
      </c>
      <c r="AY32" s="18" t="s">
        <v>91</v>
      </c>
      <c r="AZ32" s="17">
        <v>43007</v>
      </c>
      <c r="BA32" s="16" t="s">
        <v>96</v>
      </c>
      <c r="BB32" s="16">
        <v>2015</v>
      </c>
      <c r="BC32" s="17">
        <v>42369</v>
      </c>
      <c r="BD32" s="18" t="s">
        <v>194</v>
      </c>
    </row>
    <row r="33" spans="1:56" ht="67.5" x14ac:dyDescent="0.25">
      <c r="A33" s="16" t="s">
        <v>44</v>
      </c>
      <c r="B33" s="18" t="s">
        <v>195</v>
      </c>
      <c r="C33" s="18" t="s">
        <v>196</v>
      </c>
      <c r="D33" s="18" t="s">
        <v>197</v>
      </c>
      <c r="E33" s="16" t="s">
        <v>48</v>
      </c>
      <c r="F33" s="18" t="s">
        <v>198</v>
      </c>
      <c r="G33" s="22" t="s">
        <v>199</v>
      </c>
      <c r="H33" s="18" t="s">
        <v>91</v>
      </c>
      <c r="I33" s="18" t="s">
        <v>52</v>
      </c>
      <c r="J33" s="18">
        <v>1</v>
      </c>
      <c r="K33" s="16" t="str">
        <f>VLOOKUP($J33,'[3]Tabla 239892'!$A$4:$AM$19, 2,FALSE)</f>
        <v xml:space="preserve">                                   DIF                                                                                                                                                 </v>
      </c>
      <c r="L33" s="16" t="str">
        <f>VLOOKUP($J33,'[3]Tabla 239892'!$A$4:$AM$19, 3,FALSE)</f>
        <v>Calle</v>
      </c>
      <c r="M33" s="16" t="str">
        <f>VLOOKUP($J33,'[3]Tabla 239892'!$A$4:$AM$19, 4,FALSE)</f>
        <v>Obrero</v>
      </c>
      <c r="N33" s="16">
        <f>VLOOKUP($J33,'[3]Tabla 239892'!$A$4:$AM$19, 5,FALSE)</f>
        <v>746</v>
      </c>
      <c r="O33" s="16">
        <f>VLOOKUP($J33,'[3]Tabla 239892'!$A$4:$AM$19, 6,FALSE)</f>
        <v>0</v>
      </c>
      <c r="P33" s="16" t="str">
        <f>VLOOKUP($J33,'[3]Tabla 239892'!$A$4:$AM$19, 7,FALSE)</f>
        <v>Colonia</v>
      </c>
      <c r="Q33" s="16" t="str">
        <f>VLOOKUP($J33,'[3]Tabla 239892'!$A$4:$AM$19, 8,FALSE)</f>
        <v>Las Fuentes</v>
      </c>
      <c r="R33" s="16">
        <f>VLOOKUP($J33,'[3]Tabla 239892'!$A$4:$AM$19, 9,FALSE)</f>
        <v>109</v>
      </c>
      <c r="S33" s="16" t="str">
        <f>VLOOKUP($J33,'[3]Tabla 239892'!$A$4:$AM$19, 10,FALSE)</f>
        <v>Zamora</v>
      </c>
      <c r="T33" s="16">
        <f>VLOOKUP($J33,'[3]Tabla 239892'!$A$4:$AM$19, 11,FALSE)</f>
        <v>109</v>
      </c>
      <c r="U33" s="16" t="str">
        <f>VLOOKUP($J33,'[3]Tabla 239892'!$A$4:$AM$19, 12,FALSE)</f>
        <v>Zamora</v>
      </c>
      <c r="V33" s="16">
        <f>VLOOKUP($J33,'[3]Tabla 239892'!$A$4:$AM$19, 13,FALSE)</f>
        <v>16</v>
      </c>
      <c r="W33" s="16" t="str">
        <f>VLOOKUP($J33,'[3]Tabla 239892'!$A$4:$AM$19, 14,FALSE)</f>
        <v>Michoacán</v>
      </c>
      <c r="X33" s="16">
        <f>VLOOKUP($J33,'[3]Tabla 239892'!$A$4:$AM$19, 15,FALSE)</f>
        <v>59699</v>
      </c>
      <c r="Y33" s="16" t="str">
        <f>VLOOKUP($J33,'[3]Tabla 239892'!$A$4:$AM$19, 16,FALSE)</f>
        <v>Ivan de Jesus Martínez Vega</v>
      </c>
      <c r="Z33" s="16" t="str">
        <f>VLOOKUP($J33,'[3]Tabla 239892'!$A$4:$AM$19, 17,FALSE)</f>
        <v xml:space="preserve">Lunes a Viernes de 8:00 a 15:00 horas </v>
      </c>
      <c r="AA33" s="18" t="s">
        <v>103</v>
      </c>
      <c r="AB33" s="18" t="s">
        <v>91</v>
      </c>
      <c r="AC33" s="18" t="s">
        <v>91</v>
      </c>
      <c r="AD33" s="16" t="e">
        <f>VLOOKUP($AC33,'[3]Tabla 239893'!$A$4:$AN$19,2,FALSE)</f>
        <v>#N/A</v>
      </c>
      <c r="AE33" s="18" t="s">
        <v>116</v>
      </c>
      <c r="AF33" s="16" t="s">
        <v>95</v>
      </c>
      <c r="AG33" s="16">
        <v>1</v>
      </c>
      <c r="AH33" s="16" t="str">
        <f>VLOOKUP($AG33,'[3]Tabla 239892'!$A$4:$AM$19, 2,FALSE)</f>
        <v xml:space="preserve">                                   DIF                                                                                                                                                 </v>
      </c>
      <c r="AI33" s="16" t="str">
        <f>VLOOKUP($AG33,'[3]Tabla 239892'!$A$4:$AM$19, 3,FALSE)</f>
        <v>Calle</v>
      </c>
      <c r="AJ33" s="16" t="str">
        <f>VLOOKUP($AG33,'[3]Tabla 239892'!$A$4:$AM$19, 4,FALSE)</f>
        <v>Obrero</v>
      </c>
      <c r="AK33" s="16">
        <f>VLOOKUP($AG33,'[3]Tabla 239892'!$A$4:$AM$19, 5,FALSE)</f>
        <v>746</v>
      </c>
      <c r="AL33" s="16">
        <f>VLOOKUP($AG33,'[3]Tabla 239892'!$A$4:$AM$19, 6,FALSE)</f>
        <v>0</v>
      </c>
      <c r="AM33" s="16" t="str">
        <f>VLOOKUP($AG33,'[3]Tabla 239892'!$A$4:$AM$19, 7,FALSE)</f>
        <v>Colonia</v>
      </c>
      <c r="AN33" s="16" t="str">
        <f>VLOOKUP($AG33,'[3]Tabla 239892'!$A$4:$AM$19, 8,FALSE)</f>
        <v>Las Fuentes</v>
      </c>
      <c r="AO33" s="16">
        <f>VLOOKUP($AG33,'[3]Tabla 239892'!$A$4:$AM$19, 9,FALSE)</f>
        <v>109</v>
      </c>
      <c r="AP33" s="16" t="str">
        <f>VLOOKUP($AG33,'[3]Tabla 239892'!$A$4:$AM$19, 10,FALSE)</f>
        <v>Zamora</v>
      </c>
      <c r="AQ33" s="16">
        <f>VLOOKUP($AG33,'[3]Tabla 239892'!$A$4:$AM$19, 11,FALSE)</f>
        <v>109</v>
      </c>
      <c r="AR33" s="16" t="str">
        <f>VLOOKUP($AG33,'[3]Tabla 239892'!$A$4:$AM$19, 12,FALSE)</f>
        <v>Zamora</v>
      </c>
      <c r="AS33" s="16">
        <f>VLOOKUP($AG33,'[3]Tabla 239892'!$A$4:$AM$19, 13,FALSE)</f>
        <v>16</v>
      </c>
      <c r="AT33" s="16" t="str">
        <f>VLOOKUP($AG33,'[3]Tabla 239892'!$A$4:$AM$19, 14,FALSE)</f>
        <v>Michoacán</v>
      </c>
      <c r="AU33" s="16">
        <f>VLOOKUP($AG33,'[3]Tabla 239892'!$A$4:$AM$19, 15,FALSE)</f>
        <v>59699</v>
      </c>
      <c r="AV33" s="16" t="str">
        <f>VLOOKUP($AG33,'[3]Tabla 239892'!$A$4:$AM$19, 16,FALSE)</f>
        <v>Ivan de Jesus Martínez Vega</v>
      </c>
      <c r="AW33" s="16" t="str">
        <f>VLOOKUP($AG33,'[3]Tabla 239892'!$A$4:$AM$19, 17,FALSE)</f>
        <v xml:space="preserve">Lunes a Viernes de 8:00 a 15:00 horas </v>
      </c>
      <c r="AX33" s="18" t="s">
        <v>91</v>
      </c>
      <c r="AY33" s="18" t="s">
        <v>91</v>
      </c>
      <c r="AZ33" s="17">
        <v>43007</v>
      </c>
      <c r="BA33" s="16" t="s">
        <v>96</v>
      </c>
      <c r="BB33" s="16">
        <v>2015</v>
      </c>
      <c r="BC33" s="17">
        <v>42369</v>
      </c>
      <c r="BD33" s="18" t="s">
        <v>194</v>
      </c>
    </row>
    <row r="34" spans="1:56" ht="67.5" x14ac:dyDescent="0.25">
      <c r="A34" s="16" t="s">
        <v>44</v>
      </c>
      <c r="B34" s="18" t="s">
        <v>195</v>
      </c>
      <c r="C34" s="18" t="s">
        <v>196</v>
      </c>
      <c r="D34" s="18" t="s">
        <v>197</v>
      </c>
      <c r="E34" s="16" t="s">
        <v>48</v>
      </c>
      <c r="F34" s="18" t="s">
        <v>200</v>
      </c>
      <c r="G34" s="22" t="s">
        <v>199</v>
      </c>
      <c r="H34" s="18" t="s">
        <v>91</v>
      </c>
      <c r="I34" s="18" t="s">
        <v>52</v>
      </c>
      <c r="J34" s="18">
        <v>2</v>
      </c>
      <c r="K34" s="16" t="str">
        <f>VLOOKUP($J34,'[3]Tabla 239892'!$A$4:$AM$19, 2,FALSE)</f>
        <v>CEDECO El Vergel</v>
      </c>
      <c r="L34" s="16" t="str">
        <f>VLOOKUP($J34,'[3]Tabla 239892'!$A$4:$AM$19, 3,FALSE)</f>
        <v>Calle</v>
      </c>
      <c r="M34" s="16" t="str">
        <f>VLOOKUP($J34,'[3]Tabla 239892'!$A$4:$AM$19, 4,FALSE)</f>
        <v>Nogal</v>
      </c>
      <c r="N34" s="16">
        <f>VLOOKUP($J34,'[3]Tabla 239892'!$A$4:$AM$19, 5,FALSE)</f>
        <v>1</v>
      </c>
      <c r="O34" s="16">
        <f>VLOOKUP($J34,'[3]Tabla 239892'!$A$4:$AM$19, 6,FALSE)</f>
        <v>0</v>
      </c>
      <c r="P34" s="16" t="str">
        <f>VLOOKUP($J34,'[3]Tabla 239892'!$A$4:$AM$19, 7,FALSE)</f>
        <v>Colonia</v>
      </c>
      <c r="Q34" s="16" t="str">
        <f>VLOOKUP($J34,'[3]Tabla 239892'!$A$4:$AM$19, 8,FALSE)</f>
        <v>El Vergel</v>
      </c>
      <c r="R34" s="16">
        <f>VLOOKUP($J34,'[3]Tabla 239892'!$A$4:$AM$19, 9,FALSE)</f>
        <v>109</v>
      </c>
      <c r="S34" s="16" t="str">
        <f>VLOOKUP($J34,'[3]Tabla 239892'!$A$4:$AM$19, 10,FALSE)</f>
        <v>Zamora</v>
      </c>
      <c r="T34" s="16">
        <f>VLOOKUP($J34,'[3]Tabla 239892'!$A$4:$AM$19, 11,FALSE)</f>
        <v>109</v>
      </c>
      <c r="U34" s="16" t="str">
        <f>VLOOKUP($J34,'[3]Tabla 239892'!$A$4:$AM$19, 12,FALSE)</f>
        <v>Zamora</v>
      </c>
      <c r="V34" s="16">
        <f>VLOOKUP($J34,'[3]Tabla 239892'!$A$4:$AM$19, 13,FALSE)</f>
        <v>16</v>
      </c>
      <c r="W34" s="16" t="str">
        <f>VLOOKUP($J34,'[3]Tabla 239892'!$A$4:$AM$19, 14,FALSE)</f>
        <v>Michoacán</v>
      </c>
      <c r="X34" s="16">
        <f>VLOOKUP($J34,'[3]Tabla 239892'!$A$4:$AM$19, 15,FALSE)</f>
        <v>59636</v>
      </c>
      <c r="Y34" s="16" t="str">
        <f>VLOOKUP($J34,'[3]Tabla 239892'!$A$4:$AM$19, 16,FALSE)</f>
        <v>Victoria Ochoa Bustos</v>
      </c>
      <c r="Z34" s="16" t="str">
        <f>VLOOKUP($J34,'[3]Tabla 239892'!$A$4:$AM$19, 17,FALSE)</f>
        <v xml:space="preserve">Lunes de 10:00 a 13:00 horas </v>
      </c>
      <c r="AA34" s="18" t="s">
        <v>103</v>
      </c>
      <c r="AB34" s="18" t="s">
        <v>91</v>
      </c>
      <c r="AC34" s="18" t="s">
        <v>91</v>
      </c>
      <c r="AD34" s="16" t="e">
        <f>VLOOKUP($AC34,'[3]Tabla 239893'!$A$4:$AN$19,2,FALSE)</f>
        <v>#N/A</v>
      </c>
      <c r="AE34" s="18" t="s">
        <v>116</v>
      </c>
      <c r="AF34" s="16" t="s">
        <v>95</v>
      </c>
      <c r="AG34" s="16">
        <v>1</v>
      </c>
      <c r="AH34" s="16" t="str">
        <f>VLOOKUP($AG34,'[3]Tabla 239892'!$A$4:$AM$19, 2,FALSE)</f>
        <v xml:space="preserve">                                   DIF                                                                                                                                                 </v>
      </c>
      <c r="AI34" s="16" t="str">
        <f>VLOOKUP($AG34,'[3]Tabla 239892'!$A$4:$AM$19, 3,FALSE)</f>
        <v>Calle</v>
      </c>
      <c r="AJ34" s="16" t="str">
        <f>VLOOKUP($AG34,'[3]Tabla 239892'!$A$4:$AM$19, 4,FALSE)</f>
        <v>Obrero</v>
      </c>
      <c r="AK34" s="16">
        <f>VLOOKUP($AG34,'[3]Tabla 239892'!$A$4:$AM$19, 5,FALSE)</f>
        <v>746</v>
      </c>
      <c r="AL34" s="16">
        <f>VLOOKUP($AG34,'[3]Tabla 239892'!$A$4:$AM$19, 6,FALSE)</f>
        <v>0</v>
      </c>
      <c r="AM34" s="16" t="str">
        <f>VLOOKUP($AG34,'[3]Tabla 239892'!$A$4:$AM$19, 7,FALSE)</f>
        <v>Colonia</v>
      </c>
      <c r="AN34" s="16" t="str">
        <f>VLOOKUP($AG34,'[3]Tabla 239892'!$A$4:$AM$19, 8,FALSE)</f>
        <v>Las Fuentes</v>
      </c>
      <c r="AO34" s="16">
        <f>VLOOKUP($AG34,'[3]Tabla 239892'!$A$4:$AM$19, 9,FALSE)</f>
        <v>109</v>
      </c>
      <c r="AP34" s="16" t="str">
        <f>VLOOKUP($AG34,'[3]Tabla 239892'!$A$4:$AM$19, 10,FALSE)</f>
        <v>Zamora</v>
      </c>
      <c r="AQ34" s="16">
        <f>VLOOKUP($AG34,'[3]Tabla 239892'!$A$4:$AM$19, 11,FALSE)</f>
        <v>109</v>
      </c>
      <c r="AR34" s="16" t="str">
        <f>VLOOKUP($AG34,'[3]Tabla 239892'!$A$4:$AM$19, 12,FALSE)</f>
        <v>Zamora</v>
      </c>
      <c r="AS34" s="16">
        <f>VLOOKUP($AG34,'[3]Tabla 239892'!$A$4:$AM$19, 13,FALSE)</f>
        <v>16</v>
      </c>
      <c r="AT34" s="16" t="str">
        <f>VLOOKUP($AG34,'[3]Tabla 239892'!$A$4:$AM$19, 14,FALSE)</f>
        <v>Michoacán</v>
      </c>
      <c r="AU34" s="16">
        <f>VLOOKUP($AG34,'[3]Tabla 239892'!$A$4:$AM$19, 15,FALSE)</f>
        <v>59699</v>
      </c>
      <c r="AV34" s="16" t="str">
        <f>VLOOKUP($AG34,'[3]Tabla 239892'!$A$4:$AM$19, 16,FALSE)</f>
        <v>Ivan de Jesus Martínez Vega</v>
      </c>
      <c r="AW34" s="16" t="str">
        <f>VLOOKUP($AG34,'[3]Tabla 239892'!$A$4:$AM$19, 17,FALSE)</f>
        <v xml:space="preserve">Lunes a Viernes de 8:00 a 15:00 horas </v>
      </c>
      <c r="AX34" s="18" t="s">
        <v>91</v>
      </c>
      <c r="AY34" s="18" t="s">
        <v>91</v>
      </c>
      <c r="AZ34" s="17">
        <v>43007</v>
      </c>
      <c r="BA34" s="16" t="s">
        <v>96</v>
      </c>
      <c r="BB34" s="16">
        <v>2015</v>
      </c>
      <c r="BC34" s="17">
        <v>42369</v>
      </c>
      <c r="BD34" s="18" t="s">
        <v>194</v>
      </c>
    </row>
    <row r="35" spans="1:56" ht="67.5" x14ac:dyDescent="0.25">
      <c r="A35" s="16" t="s">
        <v>44</v>
      </c>
      <c r="B35" s="18" t="s">
        <v>195</v>
      </c>
      <c r="C35" s="18" t="s">
        <v>196</v>
      </c>
      <c r="D35" s="18" t="s">
        <v>197</v>
      </c>
      <c r="E35" s="16" t="s">
        <v>48</v>
      </c>
      <c r="F35" s="18" t="s">
        <v>201</v>
      </c>
      <c r="G35" s="22" t="s">
        <v>199</v>
      </c>
      <c r="H35" s="18" t="s">
        <v>91</v>
      </c>
      <c r="I35" s="18" t="s">
        <v>52</v>
      </c>
      <c r="J35" s="18">
        <v>3</v>
      </c>
      <c r="K35" s="16" t="str">
        <f>VLOOKUP($J35,'[3]Tabla 239892'!$A$4:$AM$19, 2,FALSE)</f>
        <v>PREP del Carmen</v>
      </c>
      <c r="L35" s="16" t="str">
        <f>VLOOKUP($J35,'[3]Tabla 239892'!$A$4:$AM$19, 3,FALSE)</f>
        <v>Calle</v>
      </c>
      <c r="M35" s="16" t="str">
        <f>VLOOKUP($J35,'[3]Tabla 239892'!$A$4:$AM$19, 4,FALSE)</f>
        <v>Lerdo de Tejada</v>
      </c>
      <c r="N35" s="16" t="str">
        <f>VLOOKUP($J35,'[3]Tabla 239892'!$A$4:$AM$19, 5,FALSE)</f>
        <v>s/n</v>
      </c>
      <c r="O35" s="16">
        <f>VLOOKUP($J35,'[3]Tabla 239892'!$A$4:$AM$19, 6,FALSE)</f>
        <v>0</v>
      </c>
      <c r="P35" s="16" t="str">
        <f>VLOOKUP($J35,'[3]Tabla 239892'!$A$4:$AM$19, 7,FALSE)</f>
        <v>Colonia</v>
      </c>
      <c r="Q35" s="16" t="str">
        <f>VLOOKUP($J35,'[3]Tabla 239892'!$A$4:$AM$19, 8,FALSE)</f>
        <v>El Carmen</v>
      </c>
      <c r="R35" s="16">
        <f>VLOOKUP($J35,'[3]Tabla 239892'!$A$4:$AM$19, 9,FALSE)</f>
        <v>109</v>
      </c>
      <c r="S35" s="16" t="str">
        <f>VLOOKUP($J35,'[3]Tabla 239892'!$A$4:$AM$19, 10,FALSE)</f>
        <v>Zamora</v>
      </c>
      <c r="T35" s="16">
        <f>VLOOKUP($J35,'[3]Tabla 239892'!$A$4:$AM$19, 11,FALSE)</f>
        <v>109</v>
      </c>
      <c r="U35" s="16" t="str">
        <f>VLOOKUP($J35,'[3]Tabla 239892'!$A$4:$AM$19, 12,FALSE)</f>
        <v>Zamora</v>
      </c>
      <c r="V35" s="16">
        <f>VLOOKUP($J35,'[3]Tabla 239892'!$A$4:$AM$19, 13,FALSE)</f>
        <v>16</v>
      </c>
      <c r="W35" s="16" t="str">
        <f>VLOOKUP($J35,'[3]Tabla 239892'!$A$4:$AM$19, 14,FALSE)</f>
        <v>Michoacán</v>
      </c>
      <c r="X35" s="16">
        <f>VLOOKUP($J35,'[3]Tabla 239892'!$A$4:$AM$19, 15,FALSE)</f>
        <v>59620</v>
      </c>
      <c r="Y35" s="16" t="str">
        <f>VLOOKUP($J35,'[3]Tabla 239892'!$A$4:$AM$19, 16,FALSE)</f>
        <v>Victoria Ochoa Bustos</v>
      </c>
      <c r="Z35" s="16" t="str">
        <f>VLOOKUP($J35,'[3]Tabla 239892'!$A$4:$AM$19, 17,FALSE)</f>
        <v xml:space="preserve">Miercoles de 10:00 a 13:00 horas </v>
      </c>
      <c r="AA35" s="18" t="s">
        <v>103</v>
      </c>
      <c r="AB35" s="18" t="s">
        <v>91</v>
      </c>
      <c r="AC35" s="18" t="s">
        <v>91</v>
      </c>
      <c r="AD35" s="16" t="e">
        <f>VLOOKUP($AC35,'[3]Tabla 239893'!$A$4:$AN$19,2,FALSE)</f>
        <v>#N/A</v>
      </c>
      <c r="AE35" s="18" t="s">
        <v>116</v>
      </c>
      <c r="AF35" s="16" t="s">
        <v>95</v>
      </c>
      <c r="AG35" s="16">
        <v>1</v>
      </c>
      <c r="AH35" s="16" t="str">
        <f>VLOOKUP($AG35,'[3]Tabla 239892'!$A$4:$AM$19, 2,FALSE)</f>
        <v xml:space="preserve">                                   DIF                                                                                                                                                 </v>
      </c>
      <c r="AI35" s="16" t="str">
        <f>VLOOKUP($AG35,'[3]Tabla 239892'!$A$4:$AM$19, 3,FALSE)</f>
        <v>Calle</v>
      </c>
      <c r="AJ35" s="16" t="str">
        <f>VLOOKUP($AG35,'[3]Tabla 239892'!$A$4:$AM$19, 4,FALSE)</f>
        <v>Obrero</v>
      </c>
      <c r="AK35" s="16">
        <f>VLOOKUP($AG35,'[3]Tabla 239892'!$A$4:$AM$19, 5,FALSE)</f>
        <v>746</v>
      </c>
      <c r="AL35" s="16">
        <f>VLOOKUP($AG35,'[3]Tabla 239892'!$A$4:$AM$19, 6,FALSE)</f>
        <v>0</v>
      </c>
      <c r="AM35" s="16" t="str">
        <f>VLOOKUP($AG35,'[3]Tabla 239892'!$A$4:$AM$19, 7,FALSE)</f>
        <v>Colonia</v>
      </c>
      <c r="AN35" s="16" t="str">
        <f>VLOOKUP($AG35,'[3]Tabla 239892'!$A$4:$AM$19, 8,FALSE)</f>
        <v>Las Fuentes</v>
      </c>
      <c r="AO35" s="16">
        <f>VLOOKUP($AG35,'[3]Tabla 239892'!$A$4:$AM$19, 9,FALSE)</f>
        <v>109</v>
      </c>
      <c r="AP35" s="16" t="str">
        <f>VLOOKUP($AG35,'[3]Tabla 239892'!$A$4:$AM$19, 10,FALSE)</f>
        <v>Zamora</v>
      </c>
      <c r="AQ35" s="16">
        <f>VLOOKUP($AG35,'[3]Tabla 239892'!$A$4:$AM$19, 11,FALSE)</f>
        <v>109</v>
      </c>
      <c r="AR35" s="16" t="str">
        <f>VLOOKUP($AG35,'[3]Tabla 239892'!$A$4:$AM$19, 12,FALSE)</f>
        <v>Zamora</v>
      </c>
      <c r="AS35" s="16">
        <f>VLOOKUP($AG35,'[3]Tabla 239892'!$A$4:$AM$19, 13,FALSE)</f>
        <v>16</v>
      </c>
      <c r="AT35" s="16" t="str">
        <f>VLOOKUP($AG35,'[3]Tabla 239892'!$A$4:$AM$19, 14,FALSE)</f>
        <v>Michoacán</v>
      </c>
      <c r="AU35" s="16">
        <f>VLOOKUP($AG35,'[3]Tabla 239892'!$A$4:$AM$19, 15,FALSE)</f>
        <v>59699</v>
      </c>
      <c r="AV35" s="16" t="str">
        <f>VLOOKUP($AG35,'[3]Tabla 239892'!$A$4:$AM$19, 16,FALSE)</f>
        <v>Ivan de Jesus Martínez Vega</v>
      </c>
      <c r="AW35" s="16" t="str">
        <f>VLOOKUP($AG35,'[3]Tabla 239892'!$A$4:$AM$19, 17,FALSE)</f>
        <v xml:space="preserve">Lunes a Viernes de 8:00 a 15:00 horas </v>
      </c>
      <c r="AX35" s="18" t="s">
        <v>91</v>
      </c>
      <c r="AY35" s="18" t="s">
        <v>91</v>
      </c>
      <c r="AZ35" s="17">
        <v>43007</v>
      </c>
      <c r="BA35" s="16" t="s">
        <v>96</v>
      </c>
      <c r="BB35" s="16">
        <v>2015</v>
      </c>
      <c r="BC35" s="17">
        <v>42369</v>
      </c>
      <c r="BD35" s="18" t="s">
        <v>194</v>
      </c>
    </row>
    <row r="36" spans="1:56" ht="67.5" x14ac:dyDescent="0.25">
      <c r="A36" s="16" t="s">
        <v>44</v>
      </c>
      <c r="B36" s="18" t="s">
        <v>195</v>
      </c>
      <c r="C36" s="18" t="s">
        <v>196</v>
      </c>
      <c r="D36" s="18" t="s">
        <v>197</v>
      </c>
      <c r="E36" s="16" t="s">
        <v>48</v>
      </c>
      <c r="F36" s="18" t="s">
        <v>202</v>
      </c>
      <c r="G36" s="22" t="s">
        <v>199</v>
      </c>
      <c r="H36" s="18" t="s">
        <v>91</v>
      </c>
      <c r="I36" s="18" t="s">
        <v>52</v>
      </c>
      <c r="J36" s="18">
        <v>4</v>
      </c>
      <c r="K36" s="16" t="str">
        <f>VLOOKUP($J36,'[3]Tabla 239892'!$A$4:$AM$19, 2,FALSE)</f>
        <v>CEDECO Salinas de Gortari</v>
      </c>
      <c r="L36" s="16" t="str">
        <f>VLOOKUP($J36,'[3]Tabla 239892'!$A$4:$AM$19, 3,FALSE)</f>
        <v>Calle</v>
      </c>
      <c r="M36" s="16" t="str">
        <f>VLOOKUP($J36,'[3]Tabla 239892'!$A$4:$AM$19, 4,FALSE)</f>
        <v>30 de Septiembre</v>
      </c>
      <c r="N36" s="16" t="str">
        <f>VLOOKUP($J36,'[3]Tabla 239892'!$A$4:$AM$19, 5,FALSE)</f>
        <v>s/n</v>
      </c>
      <c r="O36" s="16">
        <f>VLOOKUP($J36,'[3]Tabla 239892'!$A$4:$AM$19, 6,FALSE)</f>
        <v>0</v>
      </c>
      <c r="P36" s="16" t="str">
        <f>VLOOKUP($J36,'[3]Tabla 239892'!$A$4:$AM$19, 7,FALSE)</f>
        <v>Colonia</v>
      </c>
      <c r="Q36" s="16" t="str">
        <f>VLOOKUP($J36,'[3]Tabla 239892'!$A$4:$AM$19, 8,FALSE)</f>
        <v>Salinas de Gortari</v>
      </c>
      <c r="R36" s="16">
        <f>VLOOKUP($J36,'[3]Tabla 239892'!$A$4:$AM$19, 9,FALSE)</f>
        <v>109</v>
      </c>
      <c r="S36" s="16" t="str">
        <f>VLOOKUP($J36,'[3]Tabla 239892'!$A$4:$AM$19, 10,FALSE)</f>
        <v>Zamora</v>
      </c>
      <c r="T36" s="16">
        <f>VLOOKUP($J36,'[3]Tabla 239892'!$A$4:$AM$19, 11,FALSE)</f>
        <v>109</v>
      </c>
      <c r="U36" s="16" t="str">
        <f>VLOOKUP($J36,'[3]Tabla 239892'!$A$4:$AM$19, 12,FALSE)</f>
        <v>Zamora</v>
      </c>
      <c r="V36" s="16">
        <f>VLOOKUP($J36,'[3]Tabla 239892'!$A$4:$AM$19, 13,FALSE)</f>
        <v>16</v>
      </c>
      <c r="W36" s="16" t="str">
        <f>VLOOKUP($J36,'[3]Tabla 239892'!$A$4:$AM$19, 14,FALSE)</f>
        <v>Michoacán</v>
      </c>
      <c r="X36" s="16">
        <f>VLOOKUP($J36,'[3]Tabla 239892'!$A$4:$AM$19, 15,FALSE)</f>
        <v>59650</v>
      </c>
      <c r="Y36" s="16" t="str">
        <f>VLOOKUP($J36,'[3]Tabla 239892'!$A$4:$AM$19, 16,FALSE)</f>
        <v>Victoria Ochoa Bustos</v>
      </c>
      <c r="Z36" s="16" t="str">
        <f>VLOOKUP($J36,'[3]Tabla 239892'!$A$4:$AM$19, 17,FALSE)</f>
        <v xml:space="preserve">Martes de 10:00 a 13:00 horas </v>
      </c>
      <c r="AA36" s="18" t="s">
        <v>103</v>
      </c>
      <c r="AB36" s="18" t="s">
        <v>91</v>
      </c>
      <c r="AC36" s="18" t="s">
        <v>91</v>
      </c>
      <c r="AD36" s="16" t="e">
        <f>VLOOKUP($AC36,'[3]Tabla 239893'!$A$4:$AN$19,2,FALSE)</f>
        <v>#N/A</v>
      </c>
      <c r="AE36" s="18" t="s">
        <v>116</v>
      </c>
      <c r="AF36" s="16" t="s">
        <v>95</v>
      </c>
      <c r="AG36" s="16">
        <v>1</v>
      </c>
      <c r="AH36" s="16" t="str">
        <f>VLOOKUP($AG36,'[3]Tabla 239892'!$A$4:$AM$19, 2,FALSE)</f>
        <v xml:space="preserve">                                   DIF                                                                                                                                                 </v>
      </c>
      <c r="AI36" s="16" t="str">
        <f>VLOOKUP($AG36,'[3]Tabla 239892'!$A$4:$AM$19, 3,FALSE)</f>
        <v>Calle</v>
      </c>
      <c r="AJ36" s="16" t="str">
        <f>VLOOKUP($AG36,'[3]Tabla 239892'!$A$4:$AM$19, 4,FALSE)</f>
        <v>Obrero</v>
      </c>
      <c r="AK36" s="16">
        <f>VLOOKUP($AG36,'[3]Tabla 239892'!$A$4:$AM$19, 5,FALSE)</f>
        <v>746</v>
      </c>
      <c r="AL36" s="16">
        <f>VLOOKUP($AG36,'[3]Tabla 239892'!$A$4:$AM$19, 6,FALSE)</f>
        <v>0</v>
      </c>
      <c r="AM36" s="16" t="str">
        <f>VLOOKUP($AG36,'[3]Tabla 239892'!$A$4:$AM$19, 7,FALSE)</f>
        <v>Colonia</v>
      </c>
      <c r="AN36" s="16" t="str">
        <f>VLOOKUP($AG36,'[3]Tabla 239892'!$A$4:$AM$19, 8,FALSE)</f>
        <v>Las Fuentes</v>
      </c>
      <c r="AO36" s="16">
        <f>VLOOKUP($AG36,'[3]Tabla 239892'!$A$4:$AM$19, 9,FALSE)</f>
        <v>109</v>
      </c>
      <c r="AP36" s="16" t="str">
        <f>VLOOKUP($AG36,'[3]Tabla 239892'!$A$4:$AM$19, 10,FALSE)</f>
        <v>Zamora</v>
      </c>
      <c r="AQ36" s="16">
        <f>VLOOKUP($AG36,'[3]Tabla 239892'!$A$4:$AM$19, 11,FALSE)</f>
        <v>109</v>
      </c>
      <c r="AR36" s="16" t="str">
        <f>VLOOKUP($AG36,'[3]Tabla 239892'!$A$4:$AM$19, 12,FALSE)</f>
        <v>Zamora</v>
      </c>
      <c r="AS36" s="16">
        <f>VLOOKUP($AG36,'[3]Tabla 239892'!$A$4:$AM$19, 13,FALSE)</f>
        <v>16</v>
      </c>
      <c r="AT36" s="16" t="str">
        <f>VLOOKUP($AG36,'[3]Tabla 239892'!$A$4:$AM$19, 14,FALSE)</f>
        <v>Michoacán</v>
      </c>
      <c r="AU36" s="16">
        <f>VLOOKUP($AG36,'[3]Tabla 239892'!$A$4:$AM$19, 15,FALSE)</f>
        <v>59699</v>
      </c>
      <c r="AV36" s="16" t="str">
        <f>VLOOKUP($AG36,'[3]Tabla 239892'!$A$4:$AM$19, 16,FALSE)</f>
        <v>Ivan de Jesus Martínez Vega</v>
      </c>
      <c r="AW36" s="16" t="str">
        <f>VLOOKUP($AG36,'[3]Tabla 239892'!$A$4:$AM$19, 17,FALSE)</f>
        <v xml:space="preserve">Lunes a Viernes de 8:00 a 15:00 horas </v>
      </c>
      <c r="AX36" s="18" t="s">
        <v>91</v>
      </c>
      <c r="AY36" s="18" t="s">
        <v>91</v>
      </c>
      <c r="AZ36" s="17">
        <v>43007</v>
      </c>
      <c r="BA36" s="16" t="s">
        <v>96</v>
      </c>
      <c r="BB36" s="16">
        <v>2015</v>
      </c>
      <c r="BC36" s="17">
        <v>42369</v>
      </c>
      <c r="BD36" s="18" t="s">
        <v>194</v>
      </c>
    </row>
    <row r="37" spans="1:56" ht="67.5" x14ac:dyDescent="0.25">
      <c r="A37" s="16" t="s">
        <v>44</v>
      </c>
      <c r="B37" s="18" t="s">
        <v>195</v>
      </c>
      <c r="C37" s="18" t="s">
        <v>196</v>
      </c>
      <c r="D37" s="18" t="s">
        <v>197</v>
      </c>
      <c r="E37" s="16" t="s">
        <v>48</v>
      </c>
      <c r="F37" s="18" t="s">
        <v>203</v>
      </c>
      <c r="G37" s="22" t="s">
        <v>199</v>
      </c>
      <c r="H37" s="18" t="s">
        <v>91</v>
      </c>
      <c r="I37" s="18" t="s">
        <v>52</v>
      </c>
      <c r="J37" s="18">
        <v>5</v>
      </c>
      <c r="K37" s="16" t="str">
        <f>VLOOKUP($J37,'[3]Tabla 239892'!$A$4:$AM$19, 2,FALSE)</f>
        <v>CEDECO Miguel Regalado</v>
      </c>
      <c r="L37" s="16" t="str">
        <f>VLOOKUP($J37,'[3]Tabla 239892'!$A$4:$AM$19, 3,FALSE)</f>
        <v>Calle</v>
      </c>
      <c r="M37" s="16" t="str">
        <f>VLOOKUP($J37,'[3]Tabla 239892'!$A$4:$AM$19, 4,FALSE)</f>
        <v xml:space="preserve">Samael Arcangel </v>
      </c>
      <c r="N37" s="16" t="str">
        <f>VLOOKUP($J37,'[3]Tabla 239892'!$A$4:$AM$19, 5,FALSE)</f>
        <v>s/n</v>
      </c>
      <c r="O37" s="16">
        <f>VLOOKUP($J37,'[3]Tabla 239892'!$A$4:$AM$19, 6,FALSE)</f>
        <v>0</v>
      </c>
      <c r="P37" s="16" t="str">
        <f>VLOOKUP($J37,'[3]Tabla 239892'!$A$4:$AM$19, 7,FALSE)</f>
        <v>Colonia</v>
      </c>
      <c r="Q37" s="16" t="str">
        <f>VLOOKUP($J37,'[3]Tabla 239892'!$A$4:$AM$19, 8,FALSE)</f>
        <v>Quinta San Jose</v>
      </c>
      <c r="R37" s="16">
        <f>VLOOKUP($J37,'[3]Tabla 239892'!$A$4:$AM$19, 9,FALSE)</f>
        <v>109</v>
      </c>
      <c r="S37" s="16" t="str">
        <f>VLOOKUP($J37,'[3]Tabla 239892'!$A$4:$AM$19, 10,FALSE)</f>
        <v>Zamora</v>
      </c>
      <c r="T37" s="16">
        <f>VLOOKUP($J37,'[3]Tabla 239892'!$A$4:$AM$19, 11,FALSE)</f>
        <v>109</v>
      </c>
      <c r="U37" s="16" t="str">
        <f>VLOOKUP($J37,'[3]Tabla 239892'!$A$4:$AM$19, 12,FALSE)</f>
        <v>Zamora</v>
      </c>
      <c r="V37" s="16">
        <f>VLOOKUP($J37,'[3]Tabla 239892'!$A$4:$AM$19, 13,FALSE)</f>
        <v>16</v>
      </c>
      <c r="W37" s="16" t="str">
        <f>VLOOKUP($J37,'[3]Tabla 239892'!$A$4:$AM$19, 14,FALSE)</f>
        <v>Michoacán</v>
      </c>
      <c r="X37" s="16">
        <f>VLOOKUP($J37,'[3]Tabla 239892'!$A$4:$AM$19, 15,FALSE)</f>
        <v>59640</v>
      </c>
      <c r="Y37" s="16" t="str">
        <f>VLOOKUP($J37,'[3]Tabla 239892'!$A$4:$AM$19, 16,FALSE)</f>
        <v>Victoria Ochoa Bustos</v>
      </c>
      <c r="Z37" s="16" t="str">
        <f>VLOOKUP($J37,'[3]Tabla 239892'!$A$4:$AM$19, 17,FALSE)</f>
        <v xml:space="preserve">Jueves de 10:00 a 13:00 horas </v>
      </c>
      <c r="AA37" s="18" t="s">
        <v>103</v>
      </c>
      <c r="AB37" s="18" t="s">
        <v>91</v>
      </c>
      <c r="AC37" s="18" t="s">
        <v>91</v>
      </c>
      <c r="AD37" s="16" t="e">
        <f>VLOOKUP($AC37,'[3]Tabla 239893'!$A$4:$AN$19,2,FALSE)</f>
        <v>#N/A</v>
      </c>
      <c r="AE37" s="18" t="s">
        <v>116</v>
      </c>
      <c r="AF37" s="16" t="s">
        <v>95</v>
      </c>
      <c r="AG37" s="16">
        <v>1</v>
      </c>
      <c r="AH37" s="16" t="str">
        <f>VLOOKUP($AG37,'[3]Tabla 239892'!$A$4:$AM$19, 2,FALSE)</f>
        <v xml:space="preserve">                                   DIF                                                                                                                                                 </v>
      </c>
      <c r="AI37" s="16" t="str">
        <f>VLOOKUP($AG37,'[3]Tabla 239892'!$A$4:$AM$19, 3,FALSE)</f>
        <v>Calle</v>
      </c>
      <c r="AJ37" s="16" t="str">
        <f>VLOOKUP($AG37,'[3]Tabla 239892'!$A$4:$AM$19, 4,FALSE)</f>
        <v>Obrero</v>
      </c>
      <c r="AK37" s="16">
        <f>VLOOKUP($AG37,'[3]Tabla 239892'!$A$4:$AM$19, 5,FALSE)</f>
        <v>746</v>
      </c>
      <c r="AL37" s="16">
        <f>VLOOKUP($AG37,'[3]Tabla 239892'!$A$4:$AM$19, 6,FALSE)</f>
        <v>0</v>
      </c>
      <c r="AM37" s="16" t="str">
        <f>VLOOKUP($AG37,'[3]Tabla 239892'!$A$4:$AM$19, 7,FALSE)</f>
        <v>Colonia</v>
      </c>
      <c r="AN37" s="16" t="str">
        <f>VLOOKUP($AG37,'[3]Tabla 239892'!$A$4:$AM$19, 8,FALSE)</f>
        <v>Las Fuentes</v>
      </c>
      <c r="AO37" s="16">
        <f>VLOOKUP($AG37,'[3]Tabla 239892'!$A$4:$AM$19, 9,FALSE)</f>
        <v>109</v>
      </c>
      <c r="AP37" s="16" t="str">
        <f>VLOOKUP($AG37,'[3]Tabla 239892'!$A$4:$AM$19, 10,FALSE)</f>
        <v>Zamora</v>
      </c>
      <c r="AQ37" s="16">
        <f>VLOOKUP($AG37,'[3]Tabla 239892'!$A$4:$AM$19, 11,FALSE)</f>
        <v>109</v>
      </c>
      <c r="AR37" s="16" t="str">
        <f>VLOOKUP($AG37,'[3]Tabla 239892'!$A$4:$AM$19, 12,FALSE)</f>
        <v>Zamora</v>
      </c>
      <c r="AS37" s="16">
        <f>VLOOKUP($AG37,'[3]Tabla 239892'!$A$4:$AM$19, 13,FALSE)</f>
        <v>16</v>
      </c>
      <c r="AT37" s="16" t="str">
        <f>VLOOKUP($AG37,'[3]Tabla 239892'!$A$4:$AM$19, 14,FALSE)</f>
        <v>Michoacán</v>
      </c>
      <c r="AU37" s="16">
        <f>VLOOKUP($AG37,'[3]Tabla 239892'!$A$4:$AM$19, 15,FALSE)</f>
        <v>59699</v>
      </c>
      <c r="AV37" s="16" t="str">
        <f>VLOOKUP($AG37,'[3]Tabla 239892'!$A$4:$AM$19, 16,FALSE)</f>
        <v>Ivan de Jesus Martínez Vega</v>
      </c>
      <c r="AW37" s="16" t="str">
        <f>VLOOKUP($AG37,'[3]Tabla 239892'!$A$4:$AM$19, 17,FALSE)</f>
        <v xml:space="preserve">Lunes a Viernes de 8:00 a 15:00 horas </v>
      </c>
      <c r="AX37" s="18" t="s">
        <v>91</v>
      </c>
      <c r="AY37" s="18" t="s">
        <v>91</v>
      </c>
      <c r="AZ37" s="17">
        <v>43007</v>
      </c>
      <c r="BA37" s="16" t="s">
        <v>96</v>
      </c>
      <c r="BB37" s="16">
        <v>2015</v>
      </c>
      <c r="BC37" s="17">
        <v>42369</v>
      </c>
      <c r="BD37" s="18" t="s">
        <v>194</v>
      </c>
    </row>
    <row r="38" spans="1:56" ht="67.5" x14ac:dyDescent="0.25">
      <c r="A38" s="16" t="s">
        <v>44</v>
      </c>
      <c r="B38" s="18" t="s">
        <v>195</v>
      </c>
      <c r="C38" s="18" t="s">
        <v>196</v>
      </c>
      <c r="D38" s="18" t="s">
        <v>197</v>
      </c>
      <c r="E38" s="16" t="s">
        <v>48</v>
      </c>
      <c r="F38" s="18" t="s">
        <v>204</v>
      </c>
      <c r="G38" s="22" t="s">
        <v>199</v>
      </c>
      <c r="H38" s="18" t="s">
        <v>91</v>
      </c>
      <c r="I38" s="18" t="s">
        <v>52</v>
      </c>
      <c r="J38" s="18">
        <v>6</v>
      </c>
      <c r="K38" s="16" t="str">
        <f>VLOOKUP($J38,'[3]Tabla 239892'!$A$4:$AM$19, 2,FALSE)</f>
        <v>Centro de Integracion Juvenil</v>
      </c>
      <c r="L38" s="16" t="str">
        <f>VLOOKUP($J38,'[3]Tabla 239892'!$A$4:$AM$19, 3,FALSE)</f>
        <v>Avenida</v>
      </c>
      <c r="M38" s="16" t="str">
        <f>VLOOKUP($J38,'[3]Tabla 239892'!$A$4:$AM$19, 4,FALSE)</f>
        <v>Santiago</v>
      </c>
      <c r="N38" s="16" t="str">
        <f>VLOOKUP($J38,'[3]Tabla 239892'!$A$4:$AM$19, 5,FALSE)</f>
        <v>s/n</v>
      </c>
      <c r="O38" s="16">
        <f>VLOOKUP($J38,'[3]Tabla 239892'!$A$4:$AM$19, 6,FALSE)</f>
        <v>0</v>
      </c>
      <c r="P38" s="16" t="str">
        <f>VLOOKUP($J38,'[3]Tabla 239892'!$A$4:$AM$19, 7,FALSE)</f>
        <v>Colonia</v>
      </c>
      <c r="Q38" s="16" t="str">
        <f>VLOOKUP($J38,'[3]Tabla 239892'!$A$4:$AM$19, 8,FALSE)</f>
        <v>Valencia 2da Seccion</v>
      </c>
      <c r="R38" s="16">
        <f>VLOOKUP($J38,'[3]Tabla 239892'!$A$4:$AM$19, 9,FALSE)</f>
        <v>109</v>
      </c>
      <c r="S38" s="16" t="str">
        <f>VLOOKUP($J38,'[3]Tabla 239892'!$A$4:$AM$19, 10,FALSE)</f>
        <v>Zamora</v>
      </c>
      <c r="T38" s="16">
        <f>VLOOKUP($J38,'[3]Tabla 239892'!$A$4:$AM$19, 11,FALSE)</f>
        <v>109</v>
      </c>
      <c r="U38" s="16" t="str">
        <f>VLOOKUP($J38,'[3]Tabla 239892'!$A$4:$AM$19, 12,FALSE)</f>
        <v>Zamora</v>
      </c>
      <c r="V38" s="16">
        <f>VLOOKUP($J38,'[3]Tabla 239892'!$A$4:$AM$19, 13,FALSE)</f>
        <v>16</v>
      </c>
      <c r="W38" s="16" t="str">
        <f>VLOOKUP($J38,'[3]Tabla 239892'!$A$4:$AM$19, 14,FALSE)</f>
        <v>Michoacán</v>
      </c>
      <c r="X38" s="16">
        <f>VLOOKUP($J38,'[3]Tabla 239892'!$A$4:$AM$19, 15,FALSE)</f>
        <v>59610</v>
      </c>
      <c r="Y38" s="16" t="str">
        <f>VLOOKUP($J38,'[3]Tabla 239892'!$A$4:$AM$19, 16,FALSE)</f>
        <v>Victoria Ochoa Bustos</v>
      </c>
      <c r="Z38" s="16" t="str">
        <f>VLOOKUP($J38,'[3]Tabla 239892'!$A$4:$AM$19, 17,FALSE)</f>
        <v xml:space="preserve">Viernes de 10:00 a 13:00 horas </v>
      </c>
      <c r="AA38" s="18" t="s">
        <v>103</v>
      </c>
      <c r="AB38" s="18" t="s">
        <v>91</v>
      </c>
      <c r="AC38" s="18" t="s">
        <v>91</v>
      </c>
      <c r="AD38" s="16" t="e">
        <f>VLOOKUP($AC38,'[3]Tabla 239893'!$A$4:$AN$19,2,FALSE)</f>
        <v>#N/A</v>
      </c>
      <c r="AE38" s="18" t="s">
        <v>116</v>
      </c>
      <c r="AF38" s="16" t="s">
        <v>95</v>
      </c>
      <c r="AG38" s="16">
        <v>1</v>
      </c>
      <c r="AH38" s="16" t="str">
        <f>VLOOKUP($AG38,'[3]Tabla 239892'!$A$4:$AM$19, 2,FALSE)</f>
        <v xml:space="preserve">                                   DIF                                                                                                                                                 </v>
      </c>
      <c r="AI38" s="16" t="str">
        <f>VLOOKUP($AG38,'[3]Tabla 239892'!$A$4:$AM$19, 3,FALSE)</f>
        <v>Calle</v>
      </c>
      <c r="AJ38" s="16" t="str">
        <f>VLOOKUP($AG38,'[3]Tabla 239892'!$A$4:$AM$19, 4,FALSE)</f>
        <v>Obrero</v>
      </c>
      <c r="AK38" s="16">
        <f>VLOOKUP($AG38,'[3]Tabla 239892'!$A$4:$AM$19, 5,FALSE)</f>
        <v>746</v>
      </c>
      <c r="AL38" s="16">
        <f>VLOOKUP($AG38,'[3]Tabla 239892'!$A$4:$AM$19, 6,FALSE)</f>
        <v>0</v>
      </c>
      <c r="AM38" s="16" t="str">
        <f>VLOOKUP($AG38,'[3]Tabla 239892'!$A$4:$AM$19, 7,FALSE)</f>
        <v>Colonia</v>
      </c>
      <c r="AN38" s="16" t="str">
        <f>VLOOKUP($AG38,'[3]Tabla 239892'!$A$4:$AM$19, 8,FALSE)</f>
        <v>Las Fuentes</v>
      </c>
      <c r="AO38" s="16">
        <f>VLOOKUP($AG38,'[3]Tabla 239892'!$A$4:$AM$19, 9,FALSE)</f>
        <v>109</v>
      </c>
      <c r="AP38" s="16" t="str">
        <f>VLOOKUP($AG38,'[3]Tabla 239892'!$A$4:$AM$19, 10,FALSE)</f>
        <v>Zamora</v>
      </c>
      <c r="AQ38" s="16">
        <f>VLOOKUP($AG38,'[3]Tabla 239892'!$A$4:$AM$19, 11,FALSE)</f>
        <v>109</v>
      </c>
      <c r="AR38" s="16" t="str">
        <f>VLOOKUP($AG38,'[3]Tabla 239892'!$A$4:$AM$19, 12,FALSE)</f>
        <v>Zamora</v>
      </c>
      <c r="AS38" s="16">
        <f>VLOOKUP($AG38,'[3]Tabla 239892'!$A$4:$AM$19, 13,FALSE)</f>
        <v>16</v>
      </c>
      <c r="AT38" s="16" t="str">
        <f>VLOOKUP($AG38,'[3]Tabla 239892'!$A$4:$AM$19, 14,FALSE)</f>
        <v>Michoacán</v>
      </c>
      <c r="AU38" s="16">
        <f>VLOOKUP($AG38,'[3]Tabla 239892'!$A$4:$AM$19, 15,FALSE)</f>
        <v>59699</v>
      </c>
      <c r="AV38" s="16" t="str">
        <f>VLOOKUP($AG38,'[3]Tabla 239892'!$A$4:$AM$19, 16,FALSE)</f>
        <v>Ivan de Jesus Martínez Vega</v>
      </c>
      <c r="AW38" s="16" t="str">
        <f>VLOOKUP($AG38,'[3]Tabla 239892'!$A$4:$AM$19, 17,FALSE)</f>
        <v xml:space="preserve">Lunes a Viernes de 8:00 a 15:00 horas </v>
      </c>
      <c r="AX38" s="18" t="s">
        <v>91</v>
      </c>
      <c r="AY38" s="18" t="s">
        <v>91</v>
      </c>
      <c r="AZ38" s="17">
        <v>43007</v>
      </c>
      <c r="BA38" s="16" t="s">
        <v>96</v>
      </c>
      <c r="BB38" s="16">
        <v>2015</v>
      </c>
      <c r="BC38" s="17">
        <v>42369</v>
      </c>
      <c r="BD38" s="18" t="s">
        <v>205</v>
      </c>
    </row>
    <row r="39" spans="1:56" ht="45" x14ac:dyDescent="0.25">
      <c r="A39" s="16" t="s">
        <v>44</v>
      </c>
      <c r="B39" s="18" t="s">
        <v>206</v>
      </c>
      <c r="C39" s="18" t="s">
        <v>46</v>
      </c>
      <c r="D39" s="18" t="s">
        <v>207</v>
      </c>
      <c r="E39" s="16" t="s">
        <v>48</v>
      </c>
      <c r="F39" s="18" t="s">
        <v>208</v>
      </c>
      <c r="G39" s="22" t="s">
        <v>91</v>
      </c>
      <c r="H39" s="18" t="s">
        <v>91</v>
      </c>
      <c r="I39" s="18" t="s">
        <v>52</v>
      </c>
      <c r="J39" s="18">
        <v>1</v>
      </c>
      <c r="K39" s="16" t="str">
        <f>VLOOKUP($J39,'[3]Tabla 239892'!$A$4:$AM$19, 2,FALSE)</f>
        <v xml:space="preserve">                                   DIF                                                                                                                                                 </v>
      </c>
      <c r="L39" s="16" t="str">
        <f>VLOOKUP($J39,'[3]Tabla 239892'!$A$4:$AM$19, 3,FALSE)</f>
        <v>Calle</v>
      </c>
      <c r="M39" s="16" t="str">
        <f>VLOOKUP($J39,'[3]Tabla 239892'!$A$4:$AM$19, 4,FALSE)</f>
        <v>Obrero</v>
      </c>
      <c r="N39" s="16">
        <f>VLOOKUP($J39,'[3]Tabla 239892'!$A$4:$AM$19, 5,FALSE)</f>
        <v>746</v>
      </c>
      <c r="O39" s="16">
        <f>VLOOKUP($J39,'[3]Tabla 239892'!$A$4:$AM$19, 6,FALSE)</f>
        <v>0</v>
      </c>
      <c r="P39" s="16" t="str">
        <f>VLOOKUP($J39,'[3]Tabla 239892'!$A$4:$AM$19, 7,FALSE)</f>
        <v>Colonia</v>
      </c>
      <c r="Q39" s="16" t="str">
        <f>VLOOKUP($J39,'[3]Tabla 239892'!$A$4:$AM$19, 8,FALSE)</f>
        <v>Las Fuentes</v>
      </c>
      <c r="R39" s="16">
        <f>VLOOKUP($J39,'[3]Tabla 239892'!$A$4:$AM$19, 9,FALSE)</f>
        <v>109</v>
      </c>
      <c r="S39" s="16" t="str">
        <f>VLOOKUP($J39,'[3]Tabla 239892'!$A$4:$AM$19, 10,FALSE)</f>
        <v>Zamora</v>
      </c>
      <c r="T39" s="16">
        <f>VLOOKUP($J39,'[3]Tabla 239892'!$A$4:$AM$19, 11,FALSE)</f>
        <v>109</v>
      </c>
      <c r="U39" s="16" t="str">
        <f>VLOOKUP($J39,'[3]Tabla 239892'!$A$4:$AM$19, 12,FALSE)</f>
        <v>Zamora</v>
      </c>
      <c r="V39" s="16">
        <f>VLOOKUP($J39,'[3]Tabla 239892'!$A$4:$AM$19, 13,FALSE)</f>
        <v>16</v>
      </c>
      <c r="W39" s="16" t="str">
        <f>VLOOKUP($J39,'[3]Tabla 239892'!$A$4:$AM$19, 14,FALSE)</f>
        <v>Michoacán</v>
      </c>
      <c r="X39" s="16">
        <f>VLOOKUP($J39,'[3]Tabla 239892'!$A$4:$AM$19, 15,FALSE)</f>
        <v>59699</v>
      </c>
      <c r="Y39" s="16" t="str">
        <f>VLOOKUP($J39,'[3]Tabla 239892'!$A$4:$AM$19, 16,FALSE)</f>
        <v>Ivan de Jesus Martínez Vega</v>
      </c>
      <c r="Z39" s="16" t="str">
        <f>VLOOKUP($J39,'[3]Tabla 239892'!$A$4:$AM$19, 17,FALSE)</f>
        <v xml:space="preserve">Lunes a Viernes de 8:00 a 15:00 horas </v>
      </c>
      <c r="AA39" s="18">
        <v>30</v>
      </c>
      <c r="AB39" s="18" t="s">
        <v>91</v>
      </c>
      <c r="AC39" s="18" t="s">
        <v>91</v>
      </c>
      <c r="AD39" s="16" t="e">
        <f>VLOOKUP($AC39,'[3]Tabla 239893'!$A$4:$AN$19,2,FALSE)</f>
        <v>#N/A</v>
      </c>
      <c r="AE39" s="18" t="s">
        <v>116</v>
      </c>
      <c r="AF39" s="16" t="s">
        <v>95</v>
      </c>
      <c r="AG39" s="16">
        <v>1</v>
      </c>
      <c r="AH39" s="16" t="str">
        <f>VLOOKUP($AG39,'[3]Tabla 239892'!$A$4:$AM$19, 2,FALSE)</f>
        <v xml:space="preserve">                                   DIF                                                                                                                                                 </v>
      </c>
      <c r="AI39" s="16" t="str">
        <f>VLOOKUP($AG39,'[3]Tabla 239892'!$A$4:$AM$19, 3,FALSE)</f>
        <v>Calle</v>
      </c>
      <c r="AJ39" s="16" t="str">
        <f>VLOOKUP($AG39,'[3]Tabla 239892'!$A$4:$AM$19, 4,FALSE)</f>
        <v>Obrero</v>
      </c>
      <c r="AK39" s="16">
        <f>VLOOKUP($AG39,'[3]Tabla 239892'!$A$4:$AM$19, 5,FALSE)</f>
        <v>746</v>
      </c>
      <c r="AL39" s="16">
        <f>VLOOKUP($AG39,'[3]Tabla 239892'!$A$4:$AM$19, 6,FALSE)</f>
        <v>0</v>
      </c>
      <c r="AM39" s="16" t="str">
        <f>VLOOKUP($AG39,'[3]Tabla 239892'!$A$4:$AM$19, 7,FALSE)</f>
        <v>Colonia</v>
      </c>
      <c r="AN39" s="16" t="str">
        <f>VLOOKUP($AG39,'[3]Tabla 239892'!$A$4:$AM$19, 8,FALSE)</f>
        <v>Las Fuentes</v>
      </c>
      <c r="AO39" s="16">
        <f>VLOOKUP($AG39,'[3]Tabla 239892'!$A$4:$AM$19, 9,FALSE)</f>
        <v>109</v>
      </c>
      <c r="AP39" s="16" t="str">
        <f>VLOOKUP($AG39,'[3]Tabla 239892'!$A$4:$AM$19, 10,FALSE)</f>
        <v>Zamora</v>
      </c>
      <c r="AQ39" s="16">
        <f>VLOOKUP($AG39,'[3]Tabla 239892'!$A$4:$AM$19, 11,FALSE)</f>
        <v>109</v>
      </c>
      <c r="AR39" s="16" t="str">
        <f>VLOOKUP($AG39,'[3]Tabla 239892'!$A$4:$AM$19, 12,FALSE)</f>
        <v>Zamora</v>
      </c>
      <c r="AS39" s="16">
        <f>VLOOKUP($AG39,'[3]Tabla 239892'!$A$4:$AM$19, 13,FALSE)</f>
        <v>16</v>
      </c>
      <c r="AT39" s="16" t="str">
        <f>VLOOKUP($AG39,'[3]Tabla 239892'!$A$4:$AM$19, 14,FALSE)</f>
        <v>Michoacán</v>
      </c>
      <c r="AU39" s="16">
        <f>VLOOKUP($AG39,'[3]Tabla 239892'!$A$4:$AM$19, 15,FALSE)</f>
        <v>59699</v>
      </c>
      <c r="AV39" s="16" t="str">
        <f>VLOOKUP($AG39,'[3]Tabla 239892'!$A$4:$AM$19, 16,FALSE)</f>
        <v>Ivan de Jesus Martínez Vega</v>
      </c>
      <c r="AW39" s="16" t="str">
        <f>VLOOKUP($AG39,'[3]Tabla 239892'!$A$4:$AM$19, 17,FALSE)</f>
        <v xml:space="preserve">Lunes a Viernes de 8:00 a 15:00 horas </v>
      </c>
      <c r="AX39" s="18" t="s">
        <v>91</v>
      </c>
      <c r="AY39" s="18" t="s">
        <v>91</v>
      </c>
      <c r="AZ39" s="17">
        <v>43007</v>
      </c>
      <c r="BA39" s="16" t="s">
        <v>96</v>
      </c>
      <c r="BB39" s="16">
        <v>2015</v>
      </c>
      <c r="BC39" s="17">
        <v>42369</v>
      </c>
      <c r="BD39" s="18" t="s">
        <v>209</v>
      </c>
    </row>
    <row r="40" spans="1:56" ht="67.5" x14ac:dyDescent="0.25">
      <c r="A40" s="16" t="s">
        <v>44</v>
      </c>
      <c r="B40" s="18" t="s">
        <v>206</v>
      </c>
      <c r="C40" s="18" t="s">
        <v>46</v>
      </c>
      <c r="D40" s="18" t="s">
        <v>207</v>
      </c>
      <c r="E40" s="16" t="s">
        <v>48</v>
      </c>
      <c r="F40" s="18" t="s">
        <v>210</v>
      </c>
      <c r="G40" s="22" t="s">
        <v>91</v>
      </c>
      <c r="H40" s="18" t="s">
        <v>91</v>
      </c>
      <c r="I40" s="18" t="s">
        <v>52</v>
      </c>
      <c r="J40" s="18">
        <v>7</v>
      </c>
      <c r="K40" s="16" t="str">
        <f>VLOOKUP($J40,'[3]Tabla 239892'!$A$4:$AM$19, 2,FALSE)</f>
        <v xml:space="preserve">Local </v>
      </c>
      <c r="L40" s="16" t="str">
        <f>VLOOKUP($J40,'[3]Tabla 239892'!$A$4:$AM$19, 3,FALSE)</f>
        <v>Calle</v>
      </c>
      <c r="M40" s="16" t="str">
        <f>VLOOKUP($J40,'[3]Tabla 239892'!$A$4:$AM$19, 4,FALSE)</f>
        <v>Morelos</v>
      </c>
      <c r="N40" s="16">
        <f>VLOOKUP($J40,'[3]Tabla 239892'!$A$4:$AM$19, 5,FALSE)</f>
        <v>539</v>
      </c>
      <c r="O40" s="16">
        <f>VLOOKUP($J40,'[3]Tabla 239892'!$A$4:$AM$19, 6,FALSE)</f>
        <v>0</v>
      </c>
      <c r="P40" s="16" t="str">
        <f>VLOOKUP($J40,'[3]Tabla 239892'!$A$4:$AM$19, 7,FALSE)</f>
        <v>Colonia</v>
      </c>
      <c r="Q40" s="16" t="str">
        <f>VLOOKUP($J40,'[3]Tabla 239892'!$A$4:$AM$19, 8,FALSE)</f>
        <v>Centro</v>
      </c>
      <c r="R40" s="16">
        <f>VLOOKUP($J40,'[3]Tabla 239892'!$A$4:$AM$19, 9,FALSE)</f>
        <v>109</v>
      </c>
      <c r="S40" s="16" t="str">
        <f>VLOOKUP($J40,'[3]Tabla 239892'!$A$4:$AM$19, 10,FALSE)</f>
        <v>Zamora</v>
      </c>
      <c r="T40" s="16">
        <f>VLOOKUP($J40,'[3]Tabla 239892'!$A$4:$AM$19, 11,FALSE)</f>
        <v>109</v>
      </c>
      <c r="U40" s="16" t="str">
        <f>VLOOKUP($J40,'[3]Tabla 239892'!$A$4:$AM$19, 12,FALSE)</f>
        <v>Zamora</v>
      </c>
      <c r="V40" s="16">
        <f>VLOOKUP($J40,'[3]Tabla 239892'!$A$4:$AM$19, 13,FALSE)</f>
        <v>16</v>
      </c>
      <c r="W40" s="16" t="str">
        <f>VLOOKUP($J40,'[3]Tabla 239892'!$A$4:$AM$19, 14,FALSE)</f>
        <v>Michoacán</v>
      </c>
      <c r="X40" s="16">
        <f>VLOOKUP($J40,'[3]Tabla 239892'!$A$4:$AM$19, 15,FALSE)</f>
        <v>59600</v>
      </c>
      <c r="Y40" s="16" t="str">
        <f>VLOOKUP($J40,'[3]Tabla 239892'!$A$4:$AM$19, 16,FALSE)</f>
        <v>Soledad Salcedo Mora</v>
      </c>
      <c r="Z40" s="16" t="str">
        <f>VLOOKUP($J40,'[3]Tabla 239892'!$A$4:$AM$19, 17,FALSE)</f>
        <v xml:space="preserve">Lunes, Martes y Miercoles de 10:00 a 13:00 horas y Marte y Jueves de 16:00 a 18:00 </v>
      </c>
      <c r="AA40" s="18">
        <v>30</v>
      </c>
      <c r="AB40" s="18" t="s">
        <v>91</v>
      </c>
      <c r="AC40" s="16">
        <v>7</v>
      </c>
      <c r="AD40" s="16" t="str">
        <f>VLOOKUP($AC40,'[3]Tabla 239893'!$A$4:$AN$19,2,FALSE)</f>
        <v>Local Morelos</v>
      </c>
      <c r="AE40" s="18" t="s">
        <v>116</v>
      </c>
      <c r="AF40" s="16" t="s">
        <v>95</v>
      </c>
      <c r="AG40" s="16">
        <v>1</v>
      </c>
      <c r="AH40" s="16" t="str">
        <f>VLOOKUP($AG40,'[3]Tabla 239892'!$A$4:$AM$19, 2,FALSE)</f>
        <v xml:space="preserve">                                   DIF                                                                                                                                                 </v>
      </c>
      <c r="AI40" s="16" t="str">
        <f>VLOOKUP($AG40,'[3]Tabla 239892'!$A$4:$AM$19, 3,FALSE)</f>
        <v>Calle</v>
      </c>
      <c r="AJ40" s="16" t="str">
        <f>VLOOKUP($AG40,'[3]Tabla 239892'!$A$4:$AM$19, 4,FALSE)</f>
        <v>Obrero</v>
      </c>
      <c r="AK40" s="16">
        <f>VLOOKUP($AG40,'[3]Tabla 239892'!$A$4:$AM$19, 5,FALSE)</f>
        <v>746</v>
      </c>
      <c r="AL40" s="16">
        <f>VLOOKUP($AG40,'[3]Tabla 239892'!$A$4:$AM$19, 6,FALSE)</f>
        <v>0</v>
      </c>
      <c r="AM40" s="16" t="str">
        <f>VLOOKUP($AG40,'[3]Tabla 239892'!$A$4:$AM$19, 7,FALSE)</f>
        <v>Colonia</v>
      </c>
      <c r="AN40" s="16" t="str">
        <f>VLOOKUP($AG40,'[3]Tabla 239892'!$A$4:$AM$19, 8,FALSE)</f>
        <v>Las Fuentes</v>
      </c>
      <c r="AO40" s="16">
        <f>VLOOKUP($AG40,'[3]Tabla 239892'!$A$4:$AM$19, 9,FALSE)</f>
        <v>109</v>
      </c>
      <c r="AP40" s="16" t="str">
        <f>VLOOKUP($AG40,'[3]Tabla 239892'!$A$4:$AM$19, 10,FALSE)</f>
        <v>Zamora</v>
      </c>
      <c r="AQ40" s="16">
        <f>VLOOKUP($AG40,'[3]Tabla 239892'!$A$4:$AM$19, 11,FALSE)</f>
        <v>109</v>
      </c>
      <c r="AR40" s="16" t="str">
        <f>VLOOKUP($AG40,'[3]Tabla 239892'!$A$4:$AM$19, 12,FALSE)</f>
        <v>Zamora</v>
      </c>
      <c r="AS40" s="16">
        <f>VLOOKUP($AG40,'[3]Tabla 239892'!$A$4:$AM$19, 13,FALSE)</f>
        <v>16</v>
      </c>
      <c r="AT40" s="16" t="str">
        <f>VLOOKUP($AG40,'[3]Tabla 239892'!$A$4:$AM$19, 14,FALSE)</f>
        <v>Michoacán</v>
      </c>
      <c r="AU40" s="16">
        <f>VLOOKUP($AG40,'[3]Tabla 239892'!$A$4:$AM$19, 15,FALSE)</f>
        <v>59699</v>
      </c>
      <c r="AV40" s="16" t="str">
        <f>VLOOKUP($AG40,'[3]Tabla 239892'!$A$4:$AM$19, 16,FALSE)</f>
        <v>Ivan de Jesus Martínez Vega</v>
      </c>
      <c r="AW40" s="16" t="str">
        <f>VLOOKUP($AG40,'[3]Tabla 239892'!$A$4:$AM$19, 17,FALSE)</f>
        <v xml:space="preserve">Lunes a Viernes de 8:00 a 15:00 horas </v>
      </c>
      <c r="AX40" s="18" t="s">
        <v>91</v>
      </c>
      <c r="AY40" s="18" t="s">
        <v>91</v>
      </c>
      <c r="AZ40" s="17">
        <v>43007</v>
      </c>
      <c r="BA40" s="16" t="s">
        <v>96</v>
      </c>
      <c r="BB40" s="16">
        <v>2015</v>
      </c>
      <c r="BC40" s="17">
        <v>42369</v>
      </c>
      <c r="BD40" s="18" t="s">
        <v>209</v>
      </c>
    </row>
    <row r="41" spans="1:56" ht="67.5" x14ac:dyDescent="0.25">
      <c r="A41" s="16" t="s">
        <v>44</v>
      </c>
      <c r="B41" s="18" t="s">
        <v>206</v>
      </c>
      <c r="C41" s="18" t="s">
        <v>46</v>
      </c>
      <c r="D41" s="18" t="s">
        <v>207</v>
      </c>
      <c r="E41" s="16" t="s">
        <v>48</v>
      </c>
      <c r="F41" s="18" t="s">
        <v>210</v>
      </c>
      <c r="G41" s="22" t="s">
        <v>91</v>
      </c>
      <c r="H41" s="18" t="s">
        <v>91</v>
      </c>
      <c r="I41" s="18" t="s">
        <v>52</v>
      </c>
      <c r="J41" s="18">
        <v>8</v>
      </c>
      <c r="K41" s="16" t="str">
        <f>VLOOKUP($J41,'[3]Tabla 239892'!$A$4:$AM$19, 2,FALSE)</f>
        <v xml:space="preserve">Local </v>
      </c>
      <c r="L41" s="16" t="str">
        <f>VLOOKUP($J41,'[3]Tabla 239892'!$A$4:$AM$19, 3,FALSE)</f>
        <v>Calle</v>
      </c>
      <c r="M41" s="16" t="str">
        <f>VLOOKUP($J41,'[3]Tabla 239892'!$A$4:$AM$19, 4,FALSE)</f>
        <v>Aguascalientes</v>
      </c>
      <c r="N41" s="16">
        <f>VLOOKUP($J41,'[3]Tabla 239892'!$A$4:$AM$19, 5,FALSE)</f>
        <v>18</v>
      </c>
      <c r="O41" s="16">
        <f>VLOOKUP($J41,'[3]Tabla 239892'!$A$4:$AM$19, 6,FALSE)</f>
        <v>6</v>
      </c>
      <c r="P41" s="16" t="str">
        <f>VLOOKUP($J41,'[3]Tabla 239892'!$A$4:$AM$19, 7,FALSE)</f>
        <v>Colonia</v>
      </c>
      <c r="Q41" s="16" t="str">
        <f>VLOOKUP($J41,'[3]Tabla 239892'!$A$4:$AM$19, 8,FALSE)</f>
        <v>valencia 1a Seccion</v>
      </c>
      <c r="R41" s="16">
        <f>VLOOKUP($J41,'[3]Tabla 239892'!$A$4:$AM$19, 9,FALSE)</f>
        <v>109</v>
      </c>
      <c r="S41" s="16" t="str">
        <f>VLOOKUP($J41,'[3]Tabla 239892'!$A$4:$AM$19, 10,FALSE)</f>
        <v>Zamora</v>
      </c>
      <c r="T41" s="16">
        <f>VLOOKUP($J41,'[3]Tabla 239892'!$A$4:$AM$19, 11,FALSE)</f>
        <v>109</v>
      </c>
      <c r="U41" s="16" t="str">
        <f>VLOOKUP($J41,'[3]Tabla 239892'!$A$4:$AM$19, 12,FALSE)</f>
        <v>Zamora</v>
      </c>
      <c r="V41" s="16">
        <f>VLOOKUP($J41,'[3]Tabla 239892'!$A$4:$AM$19, 13,FALSE)</f>
        <v>16</v>
      </c>
      <c r="W41" s="16" t="str">
        <f>VLOOKUP($J41,'[3]Tabla 239892'!$A$4:$AM$19, 14,FALSE)</f>
        <v>Michoacán</v>
      </c>
      <c r="X41" s="16">
        <f>VLOOKUP($J41,'[3]Tabla 239892'!$A$4:$AM$19, 15,FALSE)</f>
        <v>59610</v>
      </c>
      <c r="Y41" s="16" t="str">
        <f>VLOOKUP($J41,'[3]Tabla 239892'!$A$4:$AM$19, 16,FALSE)</f>
        <v>Soledad Salcedo Mora</v>
      </c>
      <c r="Z41" s="16" t="str">
        <f>VLOOKUP($J41,'[3]Tabla 239892'!$A$4:$AM$19, 17,FALSE)</f>
        <v xml:space="preserve">Lunes, Martes y Miercoles de 10:00 a 13:00 horas y Marte y Jueves de 16:00 a 18:00 </v>
      </c>
      <c r="AA41" s="18">
        <v>30</v>
      </c>
      <c r="AB41" s="18" t="s">
        <v>91</v>
      </c>
      <c r="AC41" s="16">
        <v>8</v>
      </c>
      <c r="AD41" s="16" t="str">
        <f>VLOOKUP($AC41,'[3]Tabla 239893'!$A$4:$AN$19,2,FALSE)</f>
        <v>Local Aguascalientes</v>
      </c>
      <c r="AE41" s="18" t="s">
        <v>116</v>
      </c>
      <c r="AF41" s="16" t="s">
        <v>95</v>
      </c>
      <c r="AG41" s="16">
        <v>1</v>
      </c>
      <c r="AH41" s="16" t="str">
        <f>VLOOKUP($AG41,'[3]Tabla 239892'!$A$4:$AM$19, 2,FALSE)</f>
        <v xml:space="preserve">                                   DIF                                                                                                                                                 </v>
      </c>
      <c r="AI41" s="16" t="str">
        <f>VLOOKUP($AG41,'[3]Tabla 239892'!$A$4:$AM$19, 3,FALSE)</f>
        <v>Calle</v>
      </c>
      <c r="AJ41" s="16" t="str">
        <f>VLOOKUP($AG41,'[3]Tabla 239892'!$A$4:$AM$19, 4,FALSE)</f>
        <v>Obrero</v>
      </c>
      <c r="AK41" s="16">
        <f>VLOOKUP($AG41,'[3]Tabla 239892'!$A$4:$AM$19, 5,FALSE)</f>
        <v>746</v>
      </c>
      <c r="AL41" s="16">
        <f>VLOOKUP($AG41,'[3]Tabla 239892'!$A$4:$AM$19, 6,FALSE)</f>
        <v>0</v>
      </c>
      <c r="AM41" s="16" t="str">
        <f>VLOOKUP($AG41,'[3]Tabla 239892'!$A$4:$AM$19, 7,FALSE)</f>
        <v>Colonia</v>
      </c>
      <c r="AN41" s="16" t="str">
        <f>VLOOKUP($AG41,'[3]Tabla 239892'!$A$4:$AM$19, 8,FALSE)</f>
        <v>Las Fuentes</v>
      </c>
      <c r="AO41" s="16">
        <f>VLOOKUP($AG41,'[3]Tabla 239892'!$A$4:$AM$19, 9,FALSE)</f>
        <v>109</v>
      </c>
      <c r="AP41" s="16" t="str">
        <f>VLOOKUP($AG41,'[3]Tabla 239892'!$A$4:$AM$19, 10,FALSE)</f>
        <v>Zamora</v>
      </c>
      <c r="AQ41" s="16">
        <f>VLOOKUP($AG41,'[3]Tabla 239892'!$A$4:$AM$19, 11,FALSE)</f>
        <v>109</v>
      </c>
      <c r="AR41" s="16" t="str">
        <f>VLOOKUP($AG41,'[3]Tabla 239892'!$A$4:$AM$19, 12,FALSE)</f>
        <v>Zamora</v>
      </c>
      <c r="AS41" s="16">
        <f>VLOOKUP($AG41,'[3]Tabla 239892'!$A$4:$AM$19, 13,FALSE)</f>
        <v>16</v>
      </c>
      <c r="AT41" s="16" t="str">
        <f>VLOOKUP($AG41,'[3]Tabla 239892'!$A$4:$AM$19, 14,FALSE)</f>
        <v>Michoacán</v>
      </c>
      <c r="AU41" s="16">
        <f>VLOOKUP($AG41,'[3]Tabla 239892'!$A$4:$AM$19, 15,FALSE)</f>
        <v>59699</v>
      </c>
      <c r="AV41" s="16" t="str">
        <f>VLOOKUP($AG41,'[3]Tabla 239892'!$A$4:$AM$19, 16,FALSE)</f>
        <v>Ivan de Jesus Martínez Vega</v>
      </c>
      <c r="AW41" s="16" t="str">
        <f>VLOOKUP($AG41,'[3]Tabla 239892'!$A$4:$AM$19, 17,FALSE)</f>
        <v xml:space="preserve">Lunes a Viernes de 8:00 a 15:00 horas </v>
      </c>
      <c r="AX41" s="18" t="s">
        <v>91</v>
      </c>
      <c r="AY41" s="18" t="s">
        <v>91</v>
      </c>
      <c r="AZ41" s="17">
        <v>43007</v>
      </c>
      <c r="BA41" s="16" t="s">
        <v>96</v>
      </c>
      <c r="BB41" s="16">
        <v>2015</v>
      </c>
      <c r="BC41" s="17">
        <v>42369</v>
      </c>
      <c r="BD41" s="18" t="s">
        <v>209</v>
      </c>
    </row>
    <row r="42" spans="1:56" ht="67.5" x14ac:dyDescent="0.25">
      <c r="A42" s="16" t="s">
        <v>44</v>
      </c>
      <c r="B42" s="18" t="s">
        <v>206</v>
      </c>
      <c r="C42" s="18" t="s">
        <v>46</v>
      </c>
      <c r="D42" s="18" t="s">
        <v>207</v>
      </c>
      <c r="E42" s="16" t="s">
        <v>48</v>
      </c>
      <c r="F42" s="18" t="s">
        <v>210</v>
      </c>
      <c r="G42" s="22" t="s">
        <v>91</v>
      </c>
      <c r="H42" s="18" t="s">
        <v>91</v>
      </c>
      <c r="I42" s="18" t="s">
        <v>52</v>
      </c>
      <c r="J42" s="18">
        <v>9</v>
      </c>
      <c r="K42" s="16" t="str">
        <f>VLOOKUP($J42,'[3]Tabla 239892'!$A$4:$AM$19, 2,FALSE)</f>
        <v xml:space="preserve">Local </v>
      </c>
      <c r="L42" s="16" t="str">
        <f>VLOOKUP($J42,'[3]Tabla 239892'!$A$4:$AM$19, 3,FALSE)</f>
        <v>Calle</v>
      </c>
      <c r="M42" s="16" t="str">
        <f>VLOOKUP($J42,'[3]Tabla 239892'!$A$4:$AM$19, 4,FALSE)</f>
        <v>Privada El Teco</v>
      </c>
      <c r="N42" s="16">
        <f>VLOOKUP($J42,'[3]Tabla 239892'!$A$4:$AM$19, 5,FALSE)</f>
        <v>169</v>
      </c>
      <c r="O42" s="16">
        <f>VLOOKUP($J42,'[3]Tabla 239892'!$A$4:$AM$19, 6,FALSE)</f>
        <v>0</v>
      </c>
      <c r="P42" s="16" t="str">
        <f>VLOOKUP($J42,'[3]Tabla 239892'!$A$4:$AM$19, 7,FALSE)</f>
        <v>Colonia</v>
      </c>
      <c r="Q42" s="16" t="str">
        <f>VLOOKUP($J42,'[3]Tabla 239892'!$A$4:$AM$19, 8,FALSE)</f>
        <v>Jerico</v>
      </c>
      <c r="R42" s="16">
        <f>VLOOKUP($J42,'[3]Tabla 239892'!$A$4:$AM$19, 9,FALSE)</f>
        <v>109</v>
      </c>
      <c r="S42" s="16" t="str">
        <f>VLOOKUP($J42,'[3]Tabla 239892'!$A$4:$AM$19, 10,FALSE)</f>
        <v>Zamora</v>
      </c>
      <c r="T42" s="16">
        <f>VLOOKUP($J42,'[3]Tabla 239892'!$A$4:$AM$19, 11,FALSE)</f>
        <v>109</v>
      </c>
      <c r="U42" s="16" t="str">
        <f>VLOOKUP($J42,'[3]Tabla 239892'!$A$4:$AM$19, 12,FALSE)</f>
        <v>Zamora</v>
      </c>
      <c r="V42" s="16">
        <f>VLOOKUP($J42,'[3]Tabla 239892'!$A$4:$AM$19, 13,FALSE)</f>
        <v>16</v>
      </c>
      <c r="W42" s="16" t="str">
        <f>VLOOKUP($J42,'[3]Tabla 239892'!$A$4:$AM$19, 14,FALSE)</f>
        <v>Michoacán</v>
      </c>
      <c r="X42" s="16">
        <f>VLOOKUP($J42,'[3]Tabla 239892'!$A$4:$AM$19, 15,FALSE)</f>
        <v>59620</v>
      </c>
      <c r="Y42" s="16" t="str">
        <f>VLOOKUP($J42,'[3]Tabla 239892'!$A$4:$AM$19, 16,FALSE)</f>
        <v>Soledad Salcedo Mora</v>
      </c>
      <c r="Z42" s="16" t="str">
        <f>VLOOKUP($J42,'[3]Tabla 239892'!$A$4:$AM$19, 17,FALSE)</f>
        <v xml:space="preserve">Lunes, Martes y Miercoles de 10:00 a 13:00 horas y Marte y Jueves de 16:00 a 18:00 </v>
      </c>
      <c r="AA42" s="18">
        <v>30</v>
      </c>
      <c r="AB42" s="18" t="s">
        <v>91</v>
      </c>
      <c r="AC42" s="16">
        <v>9</v>
      </c>
      <c r="AD42" s="16" t="str">
        <f>VLOOKUP($AC42,'[3]Tabla 239893'!$A$4:$AN$19,2,FALSE)</f>
        <v>Local Privada El Teco</v>
      </c>
      <c r="AE42" s="18" t="s">
        <v>116</v>
      </c>
      <c r="AF42" s="16" t="s">
        <v>95</v>
      </c>
      <c r="AG42" s="16">
        <v>1</v>
      </c>
      <c r="AH42" s="16" t="str">
        <f>VLOOKUP($AG42,'[3]Tabla 239892'!$A$4:$AM$19, 2,FALSE)</f>
        <v xml:space="preserve">                                   DIF                                                                                                                                                 </v>
      </c>
      <c r="AI42" s="16" t="str">
        <f>VLOOKUP($AG42,'[3]Tabla 239892'!$A$4:$AM$19, 3,FALSE)</f>
        <v>Calle</v>
      </c>
      <c r="AJ42" s="16" t="str">
        <f>VLOOKUP($AG42,'[3]Tabla 239892'!$A$4:$AM$19, 4,FALSE)</f>
        <v>Obrero</v>
      </c>
      <c r="AK42" s="16">
        <f>VLOOKUP($AG42,'[3]Tabla 239892'!$A$4:$AM$19, 5,FALSE)</f>
        <v>746</v>
      </c>
      <c r="AL42" s="16">
        <f>VLOOKUP($AG42,'[3]Tabla 239892'!$A$4:$AM$19, 6,FALSE)</f>
        <v>0</v>
      </c>
      <c r="AM42" s="16" t="str">
        <f>VLOOKUP($AG42,'[3]Tabla 239892'!$A$4:$AM$19, 7,FALSE)</f>
        <v>Colonia</v>
      </c>
      <c r="AN42" s="16" t="str">
        <f>VLOOKUP($AG42,'[3]Tabla 239892'!$A$4:$AM$19, 8,FALSE)</f>
        <v>Las Fuentes</v>
      </c>
      <c r="AO42" s="16">
        <f>VLOOKUP($AG42,'[3]Tabla 239892'!$A$4:$AM$19, 9,FALSE)</f>
        <v>109</v>
      </c>
      <c r="AP42" s="16" t="str">
        <f>VLOOKUP($AG42,'[3]Tabla 239892'!$A$4:$AM$19, 10,FALSE)</f>
        <v>Zamora</v>
      </c>
      <c r="AQ42" s="16">
        <f>VLOOKUP($AG42,'[3]Tabla 239892'!$A$4:$AM$19, 11,FALSE)</f>
        <v>109</v>
      </c>
      <c r="AR42" s="16" t="str">
        <f>VLOOKUP($AG42,'[3]Tabla 239892'!$A$4:$AM$19, 12,FALSE)</f>
        <v>Zamora</v>
      </c>
      <c r="AS42" s="16">
        <f>VLOOKUP($AG42,'[3]Tabla 239892'!$A$4:$AM$19, 13,FALSE)</f>
        <v>16</v>
      </c>
      <c r="AT42" s="16" t="str">
        <f>VLOOKUP($AG42,'[3]Tabla 239892'!$A$4:$AM$19, 14,FALSE)</f>
        <v>Michoacán</v>
      </c>
      <c r="AU42" s="16">
        <f>VLOOKUP($AG42,'[3]Tabla 239892'!$A$4:$AM$19, 15,FALSE)</f>
        <v>59699</v>
      </c>
      <c r="AV42" s="16" t="str">
        <f>VLOOKUP($AG42,'[3]Tabla 239892'!$A$4:$AM$19, 16,FALSE)</f>
        <v>Ivan de Jesus Martínez Vega</v>
      </c>
      <c r="AW42" s="16" t="str">
        <f>VLOOKUP($AG42,'[3]Tabla 239892'!$A$4:$AM$19, 17,FALSE)</f>
        <v xml:space="preserve">Lunes a Viernes de 8:00 a 15:00 horas </v>
      </c>
      <c r="AX42" s="18" t="s">
        <v>91</v>
      </c>
      <c r="AY42" s="18" t="s">
        <v>91</v>
      </c>
      <c r="AZ42" s="17">
        <v>43007</v>
      </c>
      <c r="BA42" s="16" t="s">
        <v>96</v>
      </c>
      <c r="BB42" s="16">
        <v>2015</v>
      </c>
      <c r="BC42" s="17">
        <v>42369</v>
      </c>
      <c r="BD42" s="18" t="s">
        <v>209</v>
      </c>
    </row>
    <row r="43" spans="1:56" ht="67.5" x14ac:dyDescent="0.25">
      <c r="A43" s="16" t="s">
        <v>44</v>
      </c>
      <c r="B43" s="18" t="s">
        <v>206</v>
      </c>
      <c r="C43" s="18" t="s">
        <v>46</v>
      </c>
      <c r="D43" s="18" t="s">
        <v>207</v>
      </c>
      <c r="E43" s="16" t="s">
        <v>48</v>
      </c>
      <c r="F43" s="18" t="s">
        <v>210</v>
      </c>
      <c r="G43" s="22" t="s">
        <v>91</v>
      </c>
      <c r="H43" s="18" t="s">
        <v>91</v>
      </c>
      <c r="I43" s="18" t="s">
        <v>52</v>
      </c>
      <c r="J43" s="18">
        <v>10</v>
      </c>
      <c r="K43" s="16" t="str">
        <f>VLOOKUP($J43,'[3]Tabla 239892'!$A$4:$AM$19, 2,FALSE)</f>
        <v xml:space="preserve">Local </v>
      </c>
      <c r="L43" s="16" t="str">
        <f>VLOOKUP($J43,'[3]Tabla 239892'!$A$4:$AM$19, 3,FALSE)</f>
        <v>Calle</v>
      </c>
      <c r="M43" s="16" t="str">
        <f>VLOOKUP($J43,'[3]Tabla 239892'!$A$4:$AM$19, 4,FALSE)</f>
        <v>Lerdo de Tejada</v>
      </c>
      <c r="N43" s="16" t="str">
        <f>VLOOKUP($J43,'[3]Tabla 239892'!$A$4:$AM$19, 5,FALSE)</f>
        <v>s/n</v>
      </c>
      <c r="O43" s="16">
        <f>VLOOKUP($J43,'[3]Tabla 239892'!$A$4:$AM$19, 6,FALSE)</f>
        <v>0</v>
      </c>
      <c r="P43" s="16" t="str">
        <f>VLOOKUP($J43,'[3]Tabla 239892'!$A$4:$AM$19, 7,FALSE)</f>
        <v>Colonia</v>
      </c>
      <c r="Q43" s="16" t="str">
        <f>VLOOKUP($J43,'[3]Tabla 239892'!$A$4:$AM$19, 8,FALSE)</f>
        <v>El Porvenir</v>
      </c>
      <c r="R43" s="16">
        <f>VLOOKUP($J43,'[3]Tabla 239892'!$A$4:$AM$19, 9,FALSE)</f>
        <v>109</v>
      </c>
      <c r="S43" s="16" t="str">
        <f>VLOOKUP($J43,'[3]Tabla 239892'!$A$4:$AM$19, 10,FALSE)</f>
        <v>Zamora</v>
      </c>
      <c r="T43" s="16">
        <f>VLOOKUP($J43,'[3]Tabla 239892'!$A$4:$AM$19, 11,FALSE)</f>
        <v>109</v>
      </c>
      <c r="U43" s="16" t="str">
        <f>VLOOKUP($J43,'[3]Tabla 239892'!$A$4:$AM$19, 12,FALSE)</f>
        <v>Zamora</v>
      </c>
      <c r="V43" s="16">
        <f>VLOOKUP($J43,'[3]Tabla 239892'!$A$4:$AM$19, 13,FALSE)</f>
        <v>16</v>
      </c>
      <c r="W43" s="16" t="str">
        <f>VLOOKUP($J43,'[3]Tabla 239892'!$A$4:$AM$19, 14,FALSE)</f>
        <v>Michoacán</v>
      </c>
      <c r="X43" s="16">
        <f>VLOOKUP($J43,'[3]Tabla 239892'!$A$4:$AM$19, 15,FALSE)</f>
        <v>59610</v>
      </c>
      <c r="Y43" s="16" t="str">
        <f>VLOOKUP($J43,'[3]Tabla 239892'!$A$4:$AM$19, 16,FALSE)</f>
        <v>Soledad Salcedo Mora</v>
      </c>
      <c r="Z43" s="16" t="str">
        <f>VLOOKUP($J43,'[3]Tabla 239892'!$A$4:$AM$19, 17,FALSE)</f>
        <v xml:space="preserve">Lunes, Martes y Miercoles de 10:00 a 13:00 horas y Marte y Jueves de 16:00 a 18:00 </v>
      </c>
      <c r="AA43" s="18">
        <v>30</v>
      </c>
      <c r="AB43" s="18" t="s">
        <v>91</v>
      </c>
      <c r="AC43" s="16">
        <v>9</v>
      </c>
      <c r="AD43" s="16" t="str">
        <f>VLOOKUP($AC43,'[3]Tabla 239893'!$A$4:$AN$19,2,FALSE)</f>
        <v>Local Privada El Teco</v>
      </c>
      <c r="AE43" s="18" t="s">
        <v>116</v>
      </c>
      <c r="AF43" s="16" t="s">
        <v>95</v>
      </c>
      <c r="AG43" s="16">
        <v>1</v>
      </c>
      <c r="AH43" s="16" t="str">
        <f>VLOOKUP($AG43,'[3]Tabla 239892'!$A$4:$AM$19, 2,FALSE)</f>
        <v xml:space="preserve">                                   DIF                                                                                                                                                 </v>
      </c>
      <c r="AI43" s="16" t="str">
        <f>VLOOKUP($AG43,'[3]Tabla 239892'!$A$4:$AM$19, 3,FALSE)</f>
        <v>Calle</v>
      </c>
      <c r="AJ43" s="16" t="str">
        <f>VLOOKUP($AG43,'[3]Tabla 239892'!$A$4:$AM$19, 4,FALSE)</f>
        <v>Obrero</v>
      </c>
      <c r="AK43" s="16">
        <f>VLOOKUP($AG43,'[3]Tabla 239892'!$A$4:$AM$19, 5,FALSE)</f>
        <v>746</v>
      </c>
      <c r="AL43" s="16">
        <f>VLOOKUP($AG43,'[3]Tabla 239892'!$A$4:$AM$19, 6,FALSE)</f>
        <v>0</v>
      </c>
      <c r="AM43" s="16" t="str">
        <f>VLOOKUP($AG43,'[3]Tabla 239892'!$A$4:$AM$19, 7,FALSE)</f>
        <v>Colonia</v>
      </c>
      <c r="AN43" s="16" t="str">
        <f>VLOOKUP($AG43,'[3]Tabla 239892'!$A$4:$AM$19, 8,FALSE)</f>
        <v>Las Fuentes</v>
      </c>
      <c r="AO43" s="16">
        <f>VLOOKUP($AG43,'[3]Tabla 239892'!$A$4:$AM$19, 9,FALSE)</f>
        <v>109</v>
      </c>
      <c r="AP43" s="16" t="str">
        <f>VLOOKUP($AG43,'[3]Tabla 239892'!$A$4:$AM$19, 10,FALSE)</f>
        <v>Zamora</v>
      </c>
      <c r="AQ43" s="16">
        <f>VLOOKUP($AG43,'[3]Tabla 239892'!$A$4:$AM$19, 11,FALSE)</f>
        <v>109</v>
      </c>
      <c r="AR43" s="16" t="str">
        <f>VLOOKUP($AG43,'[3]Tabla 239892'!$A$4:$AM$19, 12,FALSE)</f>
        <v>Zamora</v>
      </c>
      <c r="AS43" s="16">
        <f>VLOOKUP($AG43,'[3]Tabla 239892'!$A$4:$AM$19, 13,FALSE)</f>
        <v>16</v>
      </c>
      <c r="AT43" s="16" t="str">
        <f>VLOOKUP($AG43,'[3]Tabla 239892'!$A$4:$AM$19, 14,FALSE)</f>
        <v>Michoacán</v>
      </c>
      <c r="AU43" s="16">
        <f>VLOOKUP($AG43,'[3]Tabla 239892'!$A$4:$AM$19, 15,FALSE)</f>
        <v>59699</v>
      </c>
      <c r="AV43" s="16" t="str">
        <f>VLOOKUP($AG43,'[3]Tabla 239892'!$A$4:$AM$19, 16,FALSE)</f>
        <v>Ivan de Jesus Martínez Vega</v>
      </c>
      <c r="AW43" s="16" t="str">
        <f>VLOOKUP($AG43,'[3]Tabla 239892'!$A$4:$AM$19, 17,FALSE)</f>
        <v xml:space="preserve">Lunes a Viernes de 8:00 a 15:00 horas </v>
      </c>
      <c r="AX43" s="18" t="s">
        <v>91</v>
      </c>
      <c r="AY43" s="18" t="s">
        <v>91</v>
      </c>
      <c r="AZ43" s="17">
        <v>43007</v>
      </c>
      <c r="BA43" s="16" t="s">
        <v>96</v>
      </c>
      <c r="BB43" s="16">
        <v>2015</v>
      </c>
      <c r="BC43" s="17">
        <v>42369</v>
      </c>
      <c r="BD43" s="18" t="s">
        <v>209</v>
      </c>
    </row>
    <row r="44" spans="1:56" ht="67.5" x14ac:dyDescent="0.25">
      <c r="A44" s="16" t="s">
        <v>44</v>
      </c>
      <c r="B44" s="18" t="s">
        <v>206</v>
      </c>
      <c r="C44" s="18" t="s">
        <v>46</v>
      </c>
      <c r="D44" s="18" t="s">
        <v>207</v>
      </c>
      <c r="E44" s="16" t="s">
        <v>48</v>
      </c>
      <c r="F44" s="18" t="s">
        <v>210</v>
      </c>
      <c r="G44" s="22" t="s">
        <v>91</v>
      </c>
      <c r="H44" s="18" t="s">
        <v>91</v>
      </c>
      <c r="I44" s="18" t="s">
        <v>52</v>
      </c>
      <c r="J44" s="18">
        <v>11</v>
      </c>
      <c r="K44" s="16" t="str">
        <f>VLOOKUP($J44,'[3]Tabla 239892'!$A$4:$AM$19, 2,FALSE)</f>
        <v xml:space="preserve">Local </v>
      </c>
      <c r="L44" s="16" t="str">
        <f>VLOOKUP($J44,'[3]Tabla 239892'!$A$4:$AM$19, 3,FALSE)</f>
        <v>Calle</v>
      </c>
      <c r="M44" s="16" t="str">
        <f>VLOOKUP($J44,'[3]Tabla 239892'!$A$4:$AM$19, 4,FALSE)</f>
        <v>Pino Suarez</v>
      </c>
      <c r="N44" s="16" t="str">
        <f>VLOOKUP($J44,'[3]Tabla 239892'!$A$4:$AM$19, 5,FALSE)</f>
        <v>123 norte</v>
      </c>
      <c r="O44" s="16">
        <f>VLOOKUP($J44,'[3]Tabla 239892'!$A$4:$AM$19, 6,FALSE)</f>
        <v>0</v>
      </c>
      <c r="P44" s="16" t="str">
        <f>VLOOKUP($J44,'[3]Tabla 239892'!$A$4:$AM$19, 7,FALSE)</f>
        <v>Colonia</v>
      </c>
      <c r="Q44" s="16" t="str">
        <f>VLOOKUP($J44,'[3]Tabla 239892'!$A$4:$AM$19, 8,FALSE)</f>
        <v>Centro</v>
      </c>
      <c r="R44" s="16">
        <f>VLOOKUP($J44,'[3]Tabla 239892'!$A$4:$AM$19, 9,FALSE)</f>
        <v>109</v>
      </c>
      <c r="S44" s="16" t="str">
        <f>VLOOKUP($J44,'[3]Tabla 239892'!$A$4:$AM$19, 10,FALSE)</f>
        <v>Zamora</v>
      </c>
      <c r="T44" s="16">
        <f>VLOOKUP($J44,'[3]Tabla 239892'!$A$4:$AM$19, 11,FALSE)</f>
        <v>109</v>
      </c>
      <c r="U44" s="16" t="str">
        <f>VLOOKUP($J44,'[3]Tabla 239892'!$A$4:$AM$19, 12,FALSE)</f>
        <v>Zamora</v>
      </c>
      <c r="V44" s="16">
        <f>VLOOKUP($J44,'[3]Tabla 239892'!$A$4:$AM$19, 13,FALSE)</f>
        <v>16</v>
      </c>
      <c r="W44" s="16" t="str">
        <f>VLOOKUP($J44,'[3]Tabla 239892'!$A$4:$AM$19, 14,FALSE)</f>
        <v>Michoacán</v>
      </c>
      <c r="X44" s="16">
        <f>VLOOKUP($J44,'[3]Tabla 239892'!$A$4:$AM$19, 15,FALSE)</f>
        <v>59600</v>
      </c>
      <c r="Y44" s="16" t="str">
        <f>VLOOKUP($J44,'[3]Tabla 239892'!$A$4:$AM$19, 16,FALSE)</f>
        <v>Soledad Salcedo Mora</v>
      </c>
      <c r="Z44" s="16" t="str">
        <f>VLOOKUP($J44,'[3]Tabla 239892'!$A$4:$AM$19, 17,FALSE)</f>
        <v xml:space="preserve">Lunes, Martes y Miercoles de 10:00 a 13:00 horas y Marte y Jueves de 16:00 a 18:00 </v>
      </c>
      <c r="AA44" s="18">
        <v>30</v>
      </c>
      <c r="AB44" s="18" t="s">
        <v>91</v>
      </c>
      <c r="AC44" s="16">
        <v>10</v>
      </c>
      <c r="AD44" s="16" t="str">
        <f>VLOOKUP($AC44,'[3]Tabla 239893'!$A$4:$AN$19,2,FALSE)</f>
        <v>Local Lerdo de Tejada</v>
      </c>
      <c r="AE44" s="18" t="s">
        <v>116</v>
      </c>
      <c r="AF44" s="16" t="s">
        <v>95</v>
      </c>
      <c r="AG44" s="16">
        <v>1</v>
      </c>
      <c r="AH44" s="16" t="str">
        <f>VLOOKUP($AG44,'[3]Tabla 239892'!$A$4:$AM$19, 2,FALSE)</f>
        <v xml:space="preserve">                                   DIF                                                                                                                                                 </v>
      </c>
      <c r="AI44" s="16" t="str">
        <f>VLOOKUP($AG44,'[3]Tabla 239892'!$A$4:$AM$19, 3,FALSE)</f>
        <v>Calle</v>
      </c>
      <c r="AJ44" s="16" t="str">
        <f>VLOOKUP($AG44,'[3]Tabla 239892'!$A$4:$AM$19, 4,FALSE)</f>
        <v>Obrero</v>
      </c>
      <c r="AK44" s="16">
        <f>VLOOKUP($AG44,'[3]Tabla 239892'!$A$4:$AM$19, 5,FALSE)</f>
        <v>746</v>
      </c>
      <c r="AL44" s="16">
        <f>VLOOKUP($AG44,'[3]Tabla 239892'!$A$4:$AM$19, 6,FALSE)</f>
        <v>0</v>
      </c>
      <c r="AM44" s="16" t="str">
        <f>VLOOKUP($AG44,'[3]Tabla 239892'!$A$4:$AM$19, 7,FALSE)</f>
        <v>Colonia</v>
      </c>
      <c r="AN44" s="16" t="str">
        <f>VLOOKUP($AG44,'[3]Tabla 239892'!$A$4:$AM$19, 8,FALSE)</f>
        <v>Las Fuentes</v>
      </c>
      <c r="AO44" s="16">
        <f>VLOOKUP($AG44,'[3]Tabla 239892'!$A$4:$AM$19, 9,FALSE)</f>
        <v>109</v>
      </c>
      <c r="AP44" s="16" t="str">
        <f>VLOOKUP($AG44,'[3]Tabla 239892'!$A$4:$AM$19, 10,FALSE)</f>
        <v>Zamora</v>
      </c>
      <c r="AQ44" s="16">
        <f>VLOOKUP($AG44,'[3]Tabla 239892'!$A$4:$AM$19, 11,FALSE)</f>
        <v>109</v>
      </c>
      <c r="AR44" s="16" t="str">
        <f>VLOOKUP($AG44,'[3]Tabla 239892'!$A$4:$AM$19, 12,FALSE)</f>
        <v>Zamora</v>
      </c>
      <c r="AS44" s="16">
        <f>VLOOKUP($AG44,'[3]Tabla 239892'!$A$4:$AM$19, 13,FALSE)</f>
        <v>16</v>
      </c>
      <c r="AT44" s="16" t="str">
        <f>VLOOKUP($AG44,'[3]Tabla 239892'!$A$4:$AM$19, 14,FALSE)</f>
        <v>Michoacán</v>
      </c>
      <c r="AU44" s="16">
        <f>VLOOKUP($AG44,'[3]Tabla 239892'!$A$4:$AM$19, 15,FALSE)</f>
        <v>59699</v>
      </c>
      <c r="AV44" s="16" t="str">
        <f>VLOOKUP($AG44,'[3]Tabla 239892'!$A$4:$AM$19, 16,FALSE)</f>
        <v>Ivan de Jesus Martínez Vega</v>
      </c>
      <c r="AW44" s="16" t="str">
        <f>VLOOKUP($AG44,'[3]Tabla 239892'!$A$4:$AM$19, 17,FALSE)</f>
        <v xml:space="preserve">Lunes a Viernes de 8:00 a 15:00 horas </v>
      </c>
      <c r="AX44" s="18" t="s">
        <v>91</v>
      </c>
      <c r="AY44" s="18" t="s">
        <v>91</v>
      </c>
      <c r="AZ44" s="17">
        <v>43007</v>
      </c>
      <c r="BA44" s="16" t="s">
        <v>96</v>
      </c>
      <c r="BB44" s="16">
        <v>2015</v>
      </c>
      <c r="BC44" s="17">
        <v>42369</v>
      </c>
      <c r="BD44" s="18" t="s">
        <v>209</v>
      </c>
    </row>
    <row r="45" spans="1:56" ht="67.5" x14ac:dyDescent="0.25">
      <c r="A45" s="16" t="s">
        <v>44</v>
      </c>
      <c r="B45" s="18" t="s">
        <v>206</v>
      </c>
      <c r="C45" s="18" t="s">
        <v>46</v>
      </c>
      <c r="D45" s="18" t="s">
        <v>207</v>
      </c>
      <c r="E45" s="16" t="s">
        <v>48</v>
      </c>
      <c r="F45" s="18" t="s">
        <v>210</v>
      </c>
      <c r="G45" s="22" t="s">
        <v>91</v>
      </c>
      <c r="H45" s="18" t="s">
        <v>91</v>
      </c>
      <c r="I45" s="18" t="s">
        <v>52</v>
      </c>
      <c r="J45" s="18">
        <v>12</v>
      </c>
      <c r="K45" s="16" t="str">
        <f>VLOOKUP($J45,'[3]Tabla 239892'!$A$4:$AM$19, 2,FALSE)</f>
        <v xml:space="preserve">Local </v>
      </c>
      <c r="L45" s="16" t="str">
        <f>VLOOKUP($J45,'[3]Tabla 239892'!$A$4:$AM$19, 3,FALSE)</f>
        <v>Avenida</v>
      </c>
      <c r="M45" s="16" t="str">
        <f>VLOOKUP($J45,'[3]Tabla 239892'!$A$4:$AM$19, 4,FALSE)</f>
        <v>Juarez</v>
      </c>
      <c r="N45" s="16">
        <f>VLOOKUP($J45,'[3]Tabla 239892'!$A$4:$AM$19, 5,FALSE)</f>
        <v>140</v>
      </c>
      <c r="O45" s="16">
        <f>VLOOKUP($J45,'[3]Tabla 239892'!$A$4:$AM$19, 6,FALSE)</f>
        <v>0</v>
      </c>
      <c r="P45" s="16" t="str">
        <f>VLOOKUP($J45,'[3]Tabla 239892'!$A$4:$AM$19, 7,FALSE)</f>
        <v>Colonia</v>
      </c>
      <c r="Q45" s="16" t="str">
        <f>VLOOKUP($J45,'[3]Tabla 239892'!$A$4:$AM$19, 8,FALSE)</f>
        <v>Centro</v>
      </c>
      <c r="R45" s="16">
        <f>VLOOKUP($J45,'[3]Tabla 239892'!$A$4:$AM$19, 9,FALSE)</f>
        <v>109</v>
      </c>
      <c r="S45" s="16" t="str">
        <f>VLOOKUP($J45,'[3]Tabla 239892'!$A$4:$AM$19, 10,FALSE)</f>
        <v>Zamora</v>
      </c>
      <c r="T45" s="16">
        <f>VLOOKUP($J45,'[3]Tabla 239892'!$A$4:$AM$19, 11,FALSE)</f>
        <v>109</v>
      </c>
      <c r="U45" s="16" t="str">
        <f>VLOOKUP($J45,'[3]Tabla 239892'!$A$4:$AM$19, 12,FALSE)</f>
        <v>Zamora</v>
      </c>
      <c r="V45" s="16">
        <f>VLOOKUP($J45,'[3]Tabla 239892'!$A$4:$AM$19, 13,FALSE)</f>
        <v>16</v>
      </c>
      <c r="W45" s="16" t="str">
        <f>VLOOKUP($J45,'[3]Tabla 239892'!$A$4:$AM$19, 14,FALSE)</f>
        <v>Michoacán</v>
      </c>
      <c r="X45" s="16">
        <f>VLOOKUP($J45,'[3]Tabla 239892'!$A$4:$AM$19, 15,FALSE)</f>
        <v>59600</v>
      </c>
      <c r="Y45" s="16" t="str">
        <f>VLOOKUP($J45,'[3]Tabla 239892'!$A$4:$AM$19, 16,FALSE)</f>
        <v>Soledad Salcedo Mora</v>
      </c>
      <c r="Z45" s="16" t="str">
        <f>VLOOKUP($J45,'[3]Tabla 239892'!$A$4:$AM$19, 17,FALSE)</f>
        <v xml:space="preserve">Lunes, Martes y Miercoles de 10:00 a 13:00 horas y Marte y Jueves de 16:00 a 18:00 </v>
      </c>
      <c r="AA45" s="18">
        <v>30</v>
      </c>
      <c r="AB45" s="18" t="s">
        <v>91</v>
      </c>
      <c r="AC45" s="16">
        <v>11</v>
      </c>
      <c r="AD45" s="16" t="str">
        <f>VLOOKUP($AC45,'[3]Tabla 239893'!$A$4:$AN$19,2,FALSE)</f>
        <v>Local Pino Suarez</v>
      </c>
      <c r="AE45" s="18" t="s">
        <v>116</v>
      </c>
      <c r="AF45" s="16" t="s">
        <v>95</v>
      </c>
      <c r="AG45" s="16">
        <v>1</v>
      </c>
      <c r="AH45" s="16" t="str">
        <f>VLOOKUP($AG45,'[3]Tabla 239892'!$A$4:$AM$19, 2,FALSE)</f>
        <v xml:space="preserve">                                   DIF                                                                                                                                                 </v>
      </c>
      <c r="AI45" s="16" t="str">
        <f>VLOOKUP($AG45,'[3]Tabla 239892'!$A$4:$AM$19, 3,FALSE)</f>
        <v>Calle</v>
      </c>
      <c r="AJ45" s="16" t="str">
        <f>VLOOKUP($AG45,'[3]Tabla 239892'!$A$4:$AM$19, 4,FALSE)</f>
        <v>Obrero</v>
      </c>
      <c r="AK45" s="16">
        <f>VLOOKUP($AG45,'[3]Tabla 239892'!$A$4:$AM$19, 5,FALSE)</f>
        <v>746</v>
      </c>
      <c r="AL45" s="16">
        <f>VLOOKUP($AG45,'[3]Tabla 239892'!$A$4:$AM$19, 6,FALSE)</f>
        <v>0</v>
      </c>
      <c r="AM45" s="16" t="str">
        <f>VLOOKUP($AG45,'[3]Tabla 239892'!$A$4:$AM$19, 7,FALSE)</f>
        <v>Colonia</v>
      </c>
      <c r="AN45" s="16" t="str">
        <f>VLOOKUP($AG45,'[3]Tabla 239892'!$A$4:$AM$19, 8,FALSE)</f>
        <v>Las Fuentes</v>
      </c>
      <c r="AO45" s="16">
        <f>VLOOKUP($AG45,'[3]Tabla 239892'!$A$4:$AM$19, 9,FALSE)</f>
        <v>109</v>
      </c>
      <c r="AP45" s="16" t="str">
        <f>VLOOKUP($AG45,'[3]Tabla 239892'!$A$4:$AM$19, 10,FALSE)</f>
        <v>Zamora</v>
      </c>
      <c r="AQ45" s="16">
        <f>VLOOKUP($AG45,'[3]Tabla 239892'!$A$4:$AM$19, 11,FALSE)</f>
        <v>109</v>
      </c>
      <c r="AR45" s="16" t="str">
        <f>VLOOKUP($AG45,'[3]Tabla 239892'!$A$4:$AM$19, 12,FALSE)</f>
        <v>Zamora</v>
      </c>
      <c r="AS45" s="16">
        <f>VLOOKUP($AG45,'[3]Tabla 239892'!$A$4:$AM$19, 13,FALSE)</f>
        <v>16</v>
      </c>
      <c r="AT45" s="16" t="str">
        <f>VLOOKUP($AG45,'[3]Tabla 239892'!$A$4:$AM$19, 14,FALSE)</f>
        <v>Michoacán</v>
      </c>
      <c r="AU45" s="16">
        <f>VLOOKUP($AG45,'[3]Tabla 239892'!$A$4:$AM$19, 15,FALSE)</f>
        <v>59699</v>
      </c>
      <c r="AV45" s="16" t="str">
        <f>VLOOKUP($AG45,'[3]Tabla 239892'!$A$4:$AM$19, 16,FALSE)</f>
        <v>Ivan de Jesus Martínez Vega</v>
      </c>
      <c r="AW45" s="16" t="str">
        <f>VLOOKUP($AG45,'[3]Tabla 239892'!$A$4:$AM$19, 17,FALSE)</f>
        <v xml:space="preserve">Lunes a Viernes de 8:00 a 15:00 horas </v>
      </c>
      <c r="AX45" s="18" t="s">
        <v>91</v>
      </c>
      <c r="AY45" s="18" t="s">
        <v>91</v>
      </c>
      <c r="AZ45" s="17">
        <v>43007</v>
      </c>
      <c r="BA45" s="16" t="s">
        <v>96</v>
      </c>
      <c r="BB45" s="16">
        <v>2015</v>
      </c>
      <c r="BC45" s="17">
        <v>42369</v>
      </c>
      <c r="BD45" s="18" t="s">
        <v>209</v>
      </c>
    </row>
    <row r="46" spans="1:56" ht="67.5" x14ac:dyDescent="0.25">
      <c r="A46" s="16" t="s">
        <v>44</v>
      </c>
      <c r="B46" s="18" t="s">
        <v>206</v>
      </c>
      <c r="C46" s="18" t="s">
        <v>46</v>
      </c>
      <c r="D46" s="18" t="s">
        <v>207</v>
      </c>
      <c r="E46" s="16" t="s">
        <v>48</v>
      </c>
      <c r="F46" s="18" t="s">
        <v>210</v>
      </c>
      <c r="G46" s="22" t="s">
        <v>91</v>
      </c>
      <c r="H46" s="18" t="s">
        <v>91</v>
      </c>
      <c r="I46" s="18" t="s">
        <v>52</v>
      </c>
      <c r="J46" s="18">
        <v>13</v>
      </c>
      <c r="K46" s="16" t="str">
        <f>VLOOKUP($J46,'[3]Tabla 239892'!$A$4:$AM$19, 2,FALSE)</f>
        <v xml:space="preserve">Local </v>
      </c>
      <c r="L46" s="16" t="str">
        <f>VLOOKUP($J46,'[3]Tabla 239892'!$A$4:$AM$19, 3,FALSE)</f>
        <v>Calle</v>
      </c>
      <c r="M46" s="16" t="str">
        <f>VLOOKUP($J46,'[3]Tabla 239892'!$A$4:$AM$19, 4,FALSE)</f>
        <v>20 de noviembre</v>
      </c>
      <c r="N46" s="16" t="str">
        <f>VLOOKUP($J46,'[3]Tabla 239892'!$A$4:$AM$19, 5,FALSE)</f>
        <v>s/n</v>
      </c>
      <c r="O46" s="16">
        <f>VLOOKUP($J46,'[3]Tabla 239892'!$A$4:$AM$19, 6,FALSE)</f>
        <v>0</v>
      </c>
      <c r="P46" s="16" t="str">
        <f>VLOOKUP($J46,'[3]Tabla 239892'!$A$4:$AM$19, 7,FALSE)</f>
        <v>Colonia</v>
      </c>
      <c r="Q46" s="16" t="str">
        <f>VLOOKUP($J46,'[3]Tabla 239892'!$A$4:$AM$19, 8,FALSE)</f>
        <v>20 de Noviembre</v>
      </c>
      <c r="R46" s="16">
        <f>VLOOKUP($J46,'[3]Tabla 239892'!$A$4:$AM$19, 9,FALSE)</f>
        <v>109</v>
      </c>
      <c r="S46" s="16" t="str">
        <f>VLOOKUP($J46,'[3]Tabla 239892'!$A$4:$AM$19, 10,FALSE)</f>
        <v>Zamora</v>
      </c>
      <c r="T46" s="16">
        <f>VLOOKUP($J46,'[3]Tabla 239892'!$A$4:$AM$19, 11,FALSE)</f>
        <v>109</v>
      </c>
      <c r="U46" s="16" t="str">
        <f>VLOOKUP($J46,'[3]Tabla 239892'!$A$4:$AM$19, 12,FALSE)</f>
        <v>Zamora</v>
      </c>
      <c r="V46" s="16">
        <f>VLOOKUP($J46,'[3]Tabla 239892'!$A$4:$AM$19, 13,FALSE)</f>
        <v>16</v>
      </c>
      <c r="W46" s="16" t="str">
        <f>VLOOKUP($J46,'[3]Tabla 239892'!$A$4:$AM$19, 14,FALSE)</f>
        <v>Michoacán</v>
      </c>
      <c r="X46" s="16">
        <f>VLOOKUP($J46,'[3]Tabla 239892'!$A$4:$AM$19, 15,FALSE)</f>
        <v>59660</v>
      </c>
      <c r="Y46" s="16" t="str">
        <f>VLOOKUP($J46,'[3]Tabla 239892'!$A$4:$AM$19, 16,FALSE)</f>
        <v>Soledad Salcedo Mora</v>
      </c>
      <c r="Z46" s="16" t="str">
        <f>VLOOKUP($J46,'[3]Tabla 239892'!$A$4:$AM$19, 17,FALSE)</f>
        <v xml:space="preserve">Lunes, Martes y Miercoles de 10:00 a 13:00 horas y Marte y Jueves de 16:00 a 18:00 </v>
      </c>
      <c r="AA46" s="18">
        <v>30</v>
      </c>
      <c r="AB46" s="18" t="s">
        <v>91</v>
      </c>
      <c r="AC46" s="16">
        <v>13</v>
      </c>
      <c r="AD46" s="16" t="str">
        <f>VLOOKUP($AC46,'[3]Tabla 239893'!$A$4:$AN$19,2,FALSE)</f>
        <v>Local 20 de noviembre</v>
      </c>
      <c r="AE46" s="18" t="s">
        <v>116</v>
      </c>
      <c r="AF46" s="16" t="s">
        <v>95</v>
      </c>
      <c r="AG46" s="16">
        <v>1</v>
      </c>
      <c r="AH46" s="16" t="str">
        <f>VLOOKUP($AG46,'[3]Tabla 239892'!$A$4:$AM$19, 2,FALSE)</f>
        <v xml:space="preserve">                                   DIF                                                                                                                                                 </v>
      </c>
      <c r="AI46" s="16" t="str">
        <f>VLOOKUP($AG46,'[3]Tabla 239892'!$A$4:$AM$19, 3,FALSE)</f>
        <v>Calle</v>
      </c>
      <c r="AJ46" s="16" t="str">
        <f>VLOOKUP($AG46,'[3]Tabla 239892'!$A$4:$AM$19, 4,FALSE)</f>
        <v>Obrero</v>
      </c>
      <c r="AK46" s="16">
        <f>VLOOKUP($AG46,'[3]Tabla 239892'!$A$4:$AM$19, 5,FALSE)</f>
        <v>746</v>
      </c>
      <c r="AL46" s="16">
        <f>VLOOKUP($AG46,'[3]Tabla 239892'!$A$4:$AM$19, 6,FALSE)</f>
        <v>0</v>
      </c>
      <c r="AM46" s="16" t="str">
        <f>VLOOKUP($AG46,'[3]Tabla 239892'!$A$4:$AM$19, 7,FALSE)</f>
        <v>Colonia</v>
      </c>
      <c r="AN46" s="16" t="str">
        <f>VLOOKUP($AG46,'[3]Tabla 239892'!$A$4:$AM$19, 8,FALSE)</f>
        <v>Las Fuentes</v>
      </c>
      <c r="AO46" s="16">
        <f>VLOOKUP($AG46,'[3]Tabla 239892'!$A$4:$AM$19, 9,FALSE)</f>
        <v>109</v>
      </c>
      <c r="AP46" s="16" t="str">
        <f>VLOOKUP($AG46,'[3]Tabla 239892'!$A$4:$AM$19, 10,FALSE)</f>
        <v>Zamora</v>
      </c>
      <c r="AQ46" s="16">
        <f>VLOOKUP($AG46,'[3]Tabla 239892'!$A$4:$AM$19, 11,FALSE)</f>
        <v>109</v>
      </c>
      <c r="AR46" s="16" t="str">
        <f>VLOOKUP($AG46,'[3]Tabla 239892'!$A$4:$AM$19, 12,FALSE)</f>
        <v>Zamora</v>
      </c>
      <c r="AS46" s="16">
        <f>VLOOKUP($AG46,'[3]Tabla 239892'!$A$4:$AM$19, 13,FALSE)</f>
        <v>16</v>
      </c>
      <c r="AT46" s="16" t="str">
        <f>VLOOKUP($AG46,'[3]Tabla 239892'!$A$4:$AM$19, 14,FALSE)</f>
        <v>Michoacán</v>
      </c>
      <c r="AU46" s="16">
        <f>VLOOKUP($AG46,'[3]Tabla 239892'!$A$4:$AM$19, 15,FALSE)</f>
        <v>59699</v>
      </c>
      <c r="AV46" s="16" t="str">
        <f>VLOOKUP($AG46,'[3]Tabla 239892'!$A$4:$AM$19, 16,FALSE)</f>
        <v>Ivan de Jesus Martínez Vega</v>
      </c>
      <c r="AW46" s="16" t="str">
        <f>VLOOKUP($AG46,'[3]Tabla 239892'!$A$4:$AM$19, 17,FALSE)</f>
        <v xml:space="preserve">Lunes a Viernes de 8:00 a 15:00 horas </v>
      </c>
      <c r="AX46" s="18" t="s">
        <v>91</v>
      </c>
      <c r="AY46" s="18" t="s">
        <v>91</v>
      </c>
      <c r="AZ46" s="17">
        <v>43007</v>
      </c>
      <c r="BA46" s="16" t="s">
        <v>96</v>
      </c>
      <c r="BB46" s="16">
        <v>2015</v>
      </c>
      <c r="BC46" s="17">
        <v>42369</v>
      </c>
      <c r="BD46" s="18" t="s">
        <v>209</v>
      </c>
    </row>
    <row r="47" spans="1:56" ht="67.5" x14ac:dyDescent="0.25">
      <c r="A47" s="16" t="s">
        <v>44</v>
      </c>
      <c r="B47" s="18" t="s">
        <v>206</v>
      </c>
      <c r="C47" s="18" t="s">
        <v>46</v>
      </c>
      <c r="D47" s="18" t="s">
        <v>207</v>
      </c>
      <c r="E47" s="16" t="s">
        <v>48</v>
      </c>
      <c r="F47" s="18" t="s">
        <v>210</v>
      </c>
      <c r="G47" s="22" t="s">
        <v>91</v>
      </c>
      <c r="H47" s="18" t="s">
        <v>91</v>
      </c>
      <c r="I47" s="18" t="s">
        <v>52</v>
      </c>
      <c r="J47" s="18">
        <v>14</v>
      </c>
      <c r="K47" s="16" t="str">
        <f>VLOOKUP($J47,'[3]Tabla 239892'!$A$4:$AM$19, 2,FALSE)</f>
        <v xml:space="preserve">Local </v>
      </c>
      <c r="L47" s="16" t="str">
        <f>VLOOKUP($J47,'[3]Tabla 239892'!$A$4:$AM$19, 3,FALSE)</f>
        <v>Calle</v>
      </c>
      <c r="M47" s="16" t="str">
        <f>VLOOKUP($J47,'[3]Tabla 239892'!$A$4:$AM$19, 4,FALSE)</f>
        <v>Jazmin</v>
      </c>
      <c r="N47" s="16" t="str">
        <f>VLOOKUP($J47,'[3]Tabla 239892'!$A$4:$AM$19, 5,FALSE)</f>
        <v>s/n</v>
      </c>
      <c r="O47" s="16">
        <f>VLOOKUP($J47,'[3]Tabla 239892'!$A$4:$AM$19, 6,FALSE)</f>
        <v>0</v>
      </c>
      <c r="P47" s="16" t="str">
        <f>VLOOKUP($J47,'[3]Tabla 239892'!$A$4:$AM$19, 7,FALSE)</f>
        <v>Colonia</v>
      </c>
      <c r="Q47" s="16" t="str">
        <f>VLOOKUP($J47,'[3]Tabla 239892'!$A$4:$AM$19, 8,FALSE)</f>
        <v>La Rinconada</v>
      </c>
      <c r="R47" s="16">
        <f>VLOOKUP($J47,'[3]Tabla 239892'!$A$4:$AM$19, 9,FALSE)</f>
        <v>109</v>
      </c>
      <c r="S47" s="16" t="str">
        <f>VLOOKUP($J47,'[3]Tabla 239892'!$A$4:$AM$19, 10,FALSE)</f>
        <v>Zamora</v>
      </c>
      <c r="T47" s="16">
        <f>VLOOKUP($J47,'[3]Tabla 239892'!$A$4:$AM$19, 11,FALSE)</f>
        <v>109</v>
      </c>
      <c r="U47" s="16" t="str">
        <f>VLOOKUP($J47,'[3]Tabla 239892'!$A$4:$AM$19, 12,FALSE)</f>
        <v>Zamora</v>
      </c>
      <c r="V47" s="16">
        <f>VLOOKUP($J47,'[3]Tabla 239892'!$A$4:$AM$19, 13,FALSE)</f>
        <v>16</v>
      </c>
      <c r="W47" s="16" t="str">
        <f>VLOOKUP($J47,'[3]Tabla 239892'!$A$4:$AM$19, 14,FALSE)</f>
        <v>Michoacán</v>
      </c>
      <c r="X47" s="16">
        <f>VLOOKUP($J47,'[3]Tabla 239892'!$A$4:$AM$19, 15,FALSE)</f>
        <v>59724</v>
      </c>
      <c r="Y47" s="16" t="str">
        <f>VLOOKUP($J47,'[3]Tabla 239892'!$A$4:$AM$19, 16,FALSE)</f>
        <v>Soledad Salcedo Mora</v>
      </c>
      <c r="Z47" s="16" t="str">
        <f>VLOOKUP($J47,'[3]Tabla 239892'!$A$4:$AM$19, 17,FALSE)</f>
        <v xml:space="preserve">Lunes, Martes y Miercoles de 10:00 a 13:00 horas y Marte y Jueves de 16:00 a 18:00 </v>
      </c>
      <c r="AA47" s="18">
        <v>30</v>
      </c>
      <c r="AB47" s="18" t="s">
        <v>91</v>
      </c>
      <c r="AC47" s="16">
        <v>14</v>
      </c>
      <c r="AD47" s="16" t="str">
        <f>VLOOKUP($AC47,'[3]Tabla 239893'!$A$4:$AN$19,2,FALSE)</f>
        <v>Local Jazmin</v>
      </c>
      <c r="AE47" s="18" t="s">
        <v>116</v>
      </c>
      <c r="AF47" s="16" t="s">
        <v>95</v>
      </c>
      <c r="AG47" s="16">
        <v>1</v>
      </c>
      <c r="AH47" s="16" t="str">
        <f>VLOOKUP($AG47,'[3]Tabla 239892'!$A$4:$AM$19, 2,FALSE)</f>
        <v xml:space="preserve">                                   DIF                                                                                                                                                 </v>
      </c>
      <c r="AI47" s="16" t="str">
        <f>VLOOKUP($AG47,'[3]Tabla 239892'!$A$4:$AM$19, 3,FALSE)</f>
        <v>Calle</v>
      </c>
      <c r="AJ47" s="16" t="str">
        <f>VLOOKUP($AG47,'[3]Tabla 239892'!$A$4:$AM$19, 4,FALSE)</f>
        <v>Obrero</v>
      </c>
      <c r="AK47" s="16">
        <f>VLOOKUP($AG47,'[3]Tabla 239892'!$A$4:$AM$19, 5,FALSE)</f>
        <v>746</v>
      </c>
      <c r="AL47" s="16">
        <f>VLOOKUP($AG47,'[3]Tabla 239892'!$A$4:$AM$19, 6,FALSE)</f>
        <v>0</v>
      </c>
      <c r="AM47" s="16" t="str">
        <f>VLOOKUP($AG47,'[3]Tabla 239892'!$A$4:$AM$19, 7,FALSE)</f>
        <v>Colonia</v>
      </c>
      <c r="AN47" s="16" t="str">
        <f>VLOOKUP($AG47,'[3]Tabla 239892'!$A$4:$AM$19, 8,FALSE)</f>
        <v>Las Fuentes</v>
      </c>
      <c r="AO47" s="16">
        <f>VLOOKUP($AG47,'[3]Tabla 239892'!$A$4:$AM$19, 9,FALSE)</f>
        <v>109</v>
      </c>
      <c r="AP47" s="16" t="str">
        <f>VLOOKUP($AG47,'[3]Tabla 239892'!$A$4:$AM$19, 10,FALSE)</f>
        <v>Zamora</v>
      </c>
      <c r="AQ47" s="16">
        <f>VLOOKUP($AG47,'[3]Tabla 239892'!$A$4:$AM$19, 11,FALSE)</f>
        <v>109</v>
      </c>
      <c r="AR47" s="16" t="str">
        <f>VLOOKUP($AG47,'[3]Tabla 239892'!$A$4:$AM$19, 12,FALSE)</f>
        <v>Zamora</v>
      </c>
      <c r="AS47" s="16">
        <f>VLOOKUP($AG47,'[3]Tabla 239892'!$A$4:$AM$19, 13,FALSE)</f>
        <v>16</v>
      </c>
      <c r="AT47" s="16" t="str">
        <f>VLOOKUP($AG47,'[3]Tabla 239892'!$A$4:$AM$19, 14,FALSE)</f>
        <v>Michoacán</v>
      </c>
      <c r="AU47" s="16">
        <f>VLOOKUP($AG47,'[3]Tabla 239892'!$A$4:$AM$19, 15,FALSE)</f>
        <v>59699</v>
      </c>
      <c r="AV47" s="16" t="str">
        <f>VLOOKUP($AG47,'[3]Tabla 239892'!$A$4:$AM$19, 16,FALSE)</f>
        <v>Ivan de Jesus Martínez Vega</v>
      </c>
      <c r="AW47" s="16" t="str">
        <f>VLOOKUP($AG47,'[3]Tabla 239892'!$A$4:$AM$19, 17,FALSE)</f>
        <v xml:space="preserve">Lunes a Viernes de 8:00 a 15:00 horas </v>
      </c>
      <c r="AX47" s="18" t="s">
        <v>91</v>
      </c>
      <c r="AY47" s="18" t="s">
        <v>91</v>
      </c>
      <c r="AZ47" s="17">
        <v>43007</v>
      </c>
      <c r="BA47" s="16" t="s">
        <v>96</v>
      </c>
      <c r="BB47" s="16">
        <v>2015</v>
      </c>
      <c r="BC47" s="17">
        <v>42369</v>
      </c>
      <c r="BD47" s="18" t="s">
        <v>209</v>
      </c>
    </row>
    <row r="48" spans="1:56" ht="45" x14ac:dyDescent="0.25">
      <c r="A48" s="16" t="s">
        <v>44</v>
      </c>
      <c r="B48" s="18" t="s">
        <v>211</v>
      </c>
      <c r="C48" s="18" t="s">
        <v>46</v>
      </c>
      <c r="D48" s="18" t="s">
        <v>212</v>
      </c>
      <c r="E48" s="16" t="s">
        <v>48</v>
      </c>
      <c r="F48" s="18" t="s">
        <v>208</v>
      </c>
      <c r="G48" s="22" t="s">
        <v>91</v>
      </c>
      <c r="H48" s="18" t="s">
        <v>91</v>
      </c>
      <c r="I48" s="18" t="s">
        <v>52</v>
      </c>
      <c r="J48" s="18">
        <v>1</v>
      </c>
      <c r="K48" s="16" t="str">
        <f>VLOOKUP($J48,'[3]Tabla 239892'!$A$4:$AM$19, 2,FALSE)</f>
        <v xml:space="preserve">                                   DIF                                                                                                                                                 </v>
      </c>
      <c r="L48" s="16" t="str">
        <f>VLOOKUP($J48,'[3]Tabla 239892'!$A$4:$AM$19, 3,FALSE)</f>
        <v>Calle</v>
      </c>
      <c r="M48" s="16" t="str">
        <f>VLOOKUP($J48,'[3]Tabla 239892'!$A$4:$AM$19, 4,FALSE)</f>
        <v>Obrero</v>
      </c>
      <c r="N48" s="16">
        <f>VLOOKUP($J48,'[3]Tabla 239892'!$A$4:$AM$19, 5,FALSE)</f>
        <v>746</v>
      </c>
      <c r="O48" s="16">
        <f>VLOOKUP($J48,'[3]Tabla 239892'!$A$4:$AM$19, 6,FALSE)</f>
        <v>0</v>
      </c>
      <c r="P48" s="16" t="str">
        <f>VLOOKUP($J48,'[3]Tabla 239892'!$A$4:$AM$19, 7,FALSE)</f>
        <v>Colonia</v>
      </c>
      <c r="Q48" s="16" t="str">
        <f>VLOOKUP($J48,'[3]Tabla 239892'!$A$4:$AM$19, 8,FALSE)</f>
        <v>Las Fuentes</v>
      </c>
      <c r="R48" s="16">
        <f>VLOOKUP($J48,'[3]Tabla 239892'!$A$4:$AM$19, 9,FALSE)</f>
        <v>109</v>
      </c>
      <c r="S48" s="16" t="str">
        <f>VLOOKUP($J48,'[3]Tabla 239892'!$A$4:$AM$19, 10,FALSE)</f>
        <v>Zamora</v>
      </c>
      <c r="T48" s="16">
        <f>VLOOKUP($J48,'[3]Tabla 239892'!$A$4:$AM$19, 11,FALSE)</f>
        <v>109</v>
      </c>
      <c r="U48" s="16" t="str">
        <f>VLOOKUP($J48,'[3]Tabla 239892'!$A$4:$AM$19, 12,FALSE)</f>
        <v>Zamora</v>
      </c>
      <c r="V48" s="16">
        <f>VLOOKUP($J48,'[3]Tabla 239892'!$A$4:$AM$19, 13,FALSE)</f>
        <v>16</v>
      </c>
      <c r="W48" s="16" t="str">
        <f>VLOOKUP($J48,'[3]Tabla 239892'!$A$4:$AM$19, 14,FALSE)</f>
        <v>Michoacán</v>
      </c>
      <c r="X48" s="16">
        <f>VLOOKUP($J48,'[3]Tabla 239892'!$A$4:$AM$19, 15,FALSE)</f>
        <v>59699</v>
      </c>
      <c r="Y48" s="16" t="str">
        <f>VLOOKUP($J48,'[3]Tabla 239892'!$A$4:$AM$19, 16,FALSE)</f>
        <v>Ivan de Jesus Martínez Vega</v>
      </c>
      <c r="Z48" s="16" t="str">
        <f>VLOOKUP($J48,'[3]Tabla 239892'!$A$4:$AM$19, 17,FALSE)</f>
        <v xml:space="preserve">Lunes a Viernes de 8:00 a 15:00 horas </v>
      </c>
      <c r="AA48" s="18">
        <v>30</v>
      </c>
      <c r="AB48" s="18" t="s">
        <v>91</v>
      </c>
      <c r="AC48" s="18" t="s">
        <v>91</v>
      </c>
      <c r="AD48" s="16" t="e">
        <f>VLOOKUP($AC48,'[3]Tabla 239893'!$A$4:$AN$19,2,FALSE)</f>
        <v>#N/A</v>
      </c>
      <c r="AE48" s="18" t="s">
        <v>116</v>
      </c>
      <c r="AF48" s="16" t="s">
        <v>95</v>
      </c>
      <c r="AG48" s="16">
        <v>1</v>
      </c>
      <c r="AH48" s="16" t="str">
        <f>VLOOKUP($AG48,'[3]Tabla 239892'!$A$4:$AM$19, 2,FALSE)</f>
        <v xml:space="preserve">                                   DIF                                                                                                                                                 </v>
      </c>
      <c r="AI48" s="16" t="str">
        <f>VLOOKUP($AG48,'[3]Tabla 239892'!$A$4:$AM$19, 3,FALSE)</f>
        <v>Calle</v>
      </c>
      <c r="AJ48" s="16" t="str">
        <f>VLOOKUP($AG48,'[3]Tabla 239892'!$A$4:$AM$19, 4,FALSE)</f>
        <v>Obrero</v>
      </c>
      <c r="AK48" s="16">
        <f>VLOOKUP($AG48,'[3]Tabla 239892'!$A$4:$AM$19, 5,FALSE)</f>
        <v>746</v>
      </c>
      <c r="AL48" s="16">
        <f>VLOOKUP($AG48,'[3]Tabla 239892'!$A$4:$AM$19, 6,FALSE)</f>
        <v>0</v>
      </c>
      <c r="AM48" s="16" t="str">
        <f>VLOOKUP($AG48,'[3]Tabla 239892'!$A$4:$AM$19, 7,FALSE)</f>
        <v>Colonia</v>
      </c>
      <c r="AN48" s="16" t="str">
        <f>VLOOKUP($AG48,'[3]Tabla 239892'!$A$4:$AM$19, 8,FALSE)</f>
        <v>Las Fuentes</v>
      </c>
      <c r="AO48" s="16">
        <f>VLOOKUP($AG48,'[3]Tabla 239892'!$A$4:$AM$19, 9,FALSE)</f>
        <v>109</v>
      </c>
      <c r="AP48" s="16" t="str">
        <f>VLOOKUP($AG48,'[3]Tabla 239892'!$A$4:$AM$19, 10,FALSE)</f>
        <v>Zamora</v>
      </c>
      <c r="AQ48" s="16">
        <f>VLOOKUP($AG48,'[3]Tabla 239892'!$A$4:$AM$19, 11,FALSE)</f>
        <v>109</v>
      </c>
      <c r="AR48" s="16" t="str">
        <f>VLOOKUP($AG48,'[3]Tabla 239892'!$A$4:$AM$19, 12,FALSE)</f>
        <v>Zamora</v>
      </c>
      <c r="AS48" s="16">
        <f>VLOOKUP($AG48,'[3]Tabla 239892'!$A$4:$AM$19, 13,FALSE)</f>
        <v>16</v>
      </c>
      <c r="AT48" s="16" t="str">
        <f>VLOOKUP($AG48,'[3]Tabla 239892'!$A$4:$AM$19, 14,FALSE)</f>
        <v>Michoacán</v>
      </c>
      <c r="AU48" s="16">
        <f>VLOOKUP($AG48,'[3]Tabla 239892'!$A$4:$AM$19, 15,FALSE)</f>
        <v>59699</v>
      </c>
      <c r="AV48" s="16" t="str">
        <f>VLOOKUP($AG48,'[3]Tabla 239892'!$A$4:$AM$19, 16,FALSE)</f>
        <v>Ivan de Jesus Martínez Vega</v>
      </c>
      <c r="AW48" s="16" t="str">
        <f>VLOOKUP($AG48,'[3]Tabla 239892'!$A$4:$AM$19, 17,FALSE)</f>
        <v xml:space="preserve">Lunes a Viernes de 8:00 a 15:00 horas </v>
      </c>
      <c r="AX48" s="18" t="s">
        <v>91</v>
      </c>
      <c r="AY48" s="18" t="s">
        <v>91</v>
      </c>
      <c r="AZ48" s="17">
        <v>43007</v>
      </c>
      <c r="BA48" s="16" t="s">
        <v>96</v>
      </c>
      <c r="BB48" s="16">
        <v>2015</v>
      </c>
      <c r="BC48" s="17">
        <v>42369</v>
      </c>
      <c r="BD48" s="18" t="s">
        <v>209</v>
      </c>
    </row>
    <row r="49" spans="1:56" ht="67.5" x14ac:dyDescent="0.25">
      <c r="A49" s="16" t="s">
        <v>44</v>
      </c>
      <c r="B49" s="18" t="s">
        <v>211</v>
      </c>
      <c r="C49" s="18" t="s">
        <v>46</v>
      </c>
      <c r="D49" s="18" t="s">
        <v>212</v>
      </c>
      <c r="E49" s="16" t="s">
        <v>48</v>
      </c>
      <c r="F49" s="18" t="s">
        <v>210</v>
      </c>
      <c r="G49" s="22" t="s">
        <v>91</v>
      </c>
      <c r="H49" s="18" t="s">
        <v>91</v>
      </c>
      <c r="I49" s="18" t="s">
        <v>52</v>
      </c>
      <c r="J49" s="18">
        <v>11</v>
      </c>
      <c r="K49" s="16" t="str">
        <f>VLOOKUP($J49,'[3]Tabla 239892'!$A$4:$AM$19, 2,FALSE)</f>
        <v xml:space="preserve">Local </v>
      </c>
      <c r="L49" s="16" t="str">
        <f>VLOOKUP($J49,'[3]Tabla 239892'!$A$4:$AM$19, 3,FALSE)</f>
        <v>Calle</v>
      </c>
      <c r="M49" s="16" t="str">
        <f>VLOOKUP($J49,'[3]Tabla 239892'!$A$4:$AM$19, 4,FALSE)</f>
        <v>Pino Suarez</v>
      </c>
      <c r="N49" s="16" t="str">
        <f>VLOOKUP($J49,'[3]Tabla 239892'!$A$4:$AM$19, 5,FALSE)</f>
        <v>123 norte</v>
      </c>
      <c r="O49" s="16">
        <f>VLOOKUP($J49,'[3]Tabla 239892'!$A$4:$AM$19, 6,FALSE)</f>
        <v>0</v>
      </c>
      <c r="P49" s="16" t="str">
        <f>VLOOKUP($J49,'[3]Tabla 239892'!$A$4:$AM$19, 7,FALSE)</f>
        <v>Colonia</v>
      </c>
      <c r="Q49" s="16" t="str">
        <f>VLOOKUP($J49,'[3]Tabla 239892'!$A$4:$AM$19, 8,FALSE)</f>
        <v>Centro</v>
      </c>
      <c r="R49" s="16">
        <f>VLOOKUP($J49,'[3]Tabla 239892'!$A$4:$AM$19, 9,FALSE)</f>
        <v>109</v>
      </c>
      <c r="S49" s="16" t="str">
        <f>VLOOKUP($J49,'[3]Tabla 239892'!$A$4:$AM$19, 10,FALSE)</f>
        <v>Zamora</v>
      </c>
      <c r="T49" s="16">
        <f>VLOOKUP($J49,'[3]Tabla 239892'!$A$4:$AM$19, 11,FALSE)</f>
        <v>109</v>
      </c>
      <c r="U49" s="16" t="str">
        <f>VLOOKUP($J49,'[3]Tabla 239892'!$A$4:$AM$19, 12,FALSE)</f>
        <v>Zamora</v>
      </c>
      <c r="V49" s="16">
        <f>VLOOKUP($J49,'[3]Tabla 239892'!$A$4:$AM$19, 13,FALSE)</f>
        <v>16</v>
      </c>
      <c r="W49" s="16" t="str">
        <f>VLOOKUP($J49,'[3]Tabla 239892'!$A$4:$AM$19, 14,FALSE)</f>
        <v>Michoacán</v>
      </c>
      <c r="X49" s="16">
        <f>VLOOKUP($J49,'[3]Tabla 239892'!$A$4:$AM$19, 15,FALSE)</f>
        <v>59600</v>
      </c>
      <c r="Y49" s="16" t="str">
        <f>VLOOKUP($J49,'[3]Tabla 239892'!$A$4:$AM$19, 16,FALSE)</f>
        <v>Soledad Salcedo Mora</v>
      </c>
      <c r="Z49" s="16" t="str">
        <f>VLOOKUP($J49,'[3]Tabla 239892'!$A$4:$AM$19, 17,FALSE)</f>
        <v xml:space="preserve">Lunes, Martes y Miercoles de 10:00 a 13:00 horas y Marte y Jueves de 16:00 a 18:00 </v>
      </c>
      <c r="AA49" s="18">
        <v>30</v>
      </c>
      <c r="AB49" s="18" t="s">
        <v>91</v>
      </c>
      <c r="AC49" s="18">
        <v>11</v>
      </c>
      <c r="AD49" s="16" t="str">
        <f>VLOOKUP($AC49,'[3]Tabla 239893'!$A$4:$AN$19,2,FALSE)</f>
        <v>Local Pino Suarez</v>
      </c>
      <c r="AE49" s="18" t="s">
        <v>116</v>
      </c>
      <c r="AF49" s="16" t="s">
        <v>95</v>
      </c>
      <c r="AG49" s="16">
        <v>1</v>
      </c>
      <c r="AH49" s="16" t="str">
        <f>VLOOKUP($AG49,'[3]Tabla 239892'!$A$4:$AM$19, 2,FALSE)</f>
        <v xml:space="preserve">                                   DIF                                                                                                                                                 </v>
      </c>
      <c r="AI49" s="16" t="str">
        <f>VLOOKUP($AG49,'[3]Tabla 239892'!$A$4:$AM$19, 3,FALSE)</f>
        <v>Calle</v>
      </c>
      <c r="AJ49" s="16" t="str">
        <f>VLOOKUP($AG49,'[3]Tabla 239892'!$A$4:$AM$19, 4,FALSE)</f>
        <v>Obrero</v>
      </c>
      <c r="AK49" s="16">
        <f>VLOOKUP($AG49,'[3]Tabla 239892'!$A$4:$AM$19, 5,FALSE)</f>
        <v>746</v>
      </c>
      <c r="AL49" s="16">
        <f>VLOOKUP($AG49,'[3]Tabla 239892'!$A$4:$AM$19, 6,FALSE)</f>
        <v>0</v>
      </c>
      <c r="AM49" s="16" t="str">
        <f>VLOOKUP($AG49,'[3]Tabla 239892'!$A$4:$AM$19, 7,FALSE)</f>
        <v>Colonia</v>
      </c>
      <c r="AN49" s="16" t="str">
        <f>VLOOKUP($AG49,'[3]Tabla 239892'!$A$4:$AM$19, 8,FALSE)</f>
        <v>Las Fuentes</v>
      </c>
      <c r="AO49" s="16">
        <f>VLOOKUP($AG49,'[3]Tabla 239892'!$A$4:$AM$19, 9,FALSE)</f>
        <v>109</v>
      </c>
      <c r="AP49" s="16" t="str">
        <f>VLOOKUP($AG49,'[3]Tabla 239892'!$A$4:$AM$19, 10,FALSE)</f>
        <v>Zamora</v>
      </c>
      <c r="AQ49" s="16">
        <f>VLOOKUP($AG49,'[3]Tabla 239892'!$A$4:$AM$19, 11,FALSE)</f>
        <v>109</v>
      </c>
      <c r="AR49" s="16" t="str">
        <f>VLOOKUP($AG49,'[3]Tabla 239892'!$A$4:$AM$19, 12,FALSE)</f>
        <v>Zamora</v>
      </c>
      <c r="AS49" s="16">
        <f>VLOOKUP($AG49,'[3]Tabla 239892'!$A$4:$AM$19, 13,FALSE)</f>
        <v>16</v>
      </c>
      <c r="AT49" s="16" t="str">
        <f>VLOOKUP($AG49,'[3]Tabla 239892'!$A$4:$AM$19, 14,FALSE)</f>
        <v>Michoacán</v>
      </c>
      <c r="AU49" s="16">
        <f>VLOOKUP($AG49,'[3]Tabla 239892'!$A$4:$AM$19, 15,FALSE)</f>
        <v>59699</v>
      </c>
      <c r="AV49" s="16" t="str">
        <f>VLOOKUP($AG49,'[3]Tabla 239892'!$A$4:$AM$19, 16,FALSE)</f>
        <v>Ivan de Jesus Martínez Vega</v>
      </c>
      <c r="AW49" s="16" t="str">
        <f>VLOOKUP($AG49,'[3]Tabla 239892'!$A$4:$AM$19, 17,FALSE)</f>
        <v xml:space="preserve">Lunes a Viernes de 8:00 a 15:00 horas </v>
      </c>
      <c r="AX49" s="18" t="s">
        <v>91</v>
      </c>
      <c r="AY49" s="18" t="s">
        <v>91</v>
      </c>
      <c r="AZ49" s="17">
        <v>43007</v>
      </c>
      <c r="BA49" s="16" t="s">
        <v>96</v>
      </c>
      <c r="BB49" s="16">
        <v>2015</v>
      </c>
      <c r="BC49" s="17">
        <v>42369</v>
      </c>
      <c r="BD49" s="18" t="s">
        <v>209</v>
      </c>
    </row>
    <row r="50" spans="1:56" ht="67.5" x14ac:dyDescent="0.25">
      <c r="A50" s="16" t="s">
        <v>44</v>
      </c>
      <c r="B50" s="18" t="s">
        <v>213</v>
      </c>
      <c r="C50" s="18" t="s">
        <v>46</v>
      </c>
      <c r="D50" s="18" t="s">
        <v>214</v>
      </c>
      <c r="E50" s="16" t="s">
        <v>48</v>
      </c>
      <c r="F50" s="18" t="s">
        <v>208</v>
      </c>
      <c r="G50" s="22" t="s">
        <v>91</v>
      </c>
      <c r="H50" s="18" t="s">
        <v>91</v>
      </c>
      <c r="I50" s="18" t="s">
        <v>52</v>
      </c>
      <c r="J50" s="18">
        <v>15</v>
      </c>
      <c r="K50" s="16" t="str">
        <f>VLOOKUP($J50,'[3]Tabla 239892'!$A$4:$AM$19, 2,FALSE)</f>
        <v>PREP La Pradera</v>
      </c>
      <c r="L50" s="16" t="str">
        <f>VLOOKUP($J50,'[3]Tabla 239892'!$A$4:$AM$19, 3,FALSE)</f>
        <v>Calle</v>
      </c>
      <c r="M50" s="16" t="str">
        <f>VLOOKUP($J50,'[3]Tabla 239892'!$A$4:$AM$19, 4,FALSE)</f>
        <v>Conocida</v>
      </c>
      <c r="N50" s="16" t="str">
        <f>VLOOKUP($J50,'[3]Tabla 239892'!$A$4:$AM$19, 5,FALSE)</f>
        <v>s/n</v>
      </c>
      <c r="O50" s="16">
        <f>VLOOKUP($J50,'[3]Tabla 239892'!$A$4:$AM$19, 6,FALSE)</f>
        <v>0</v>
      </c>
      <c r="P50" s="16" t="str">
        <f>VLOOKUP($J50,'[3]Tabla 239892'!$A$4:$AM$19, 7,FALSE)</f>
        <v>Colonia</v>
      </c>
      <c r="Q50" s="16" t="str">
        <f>VLOOKUP($J50,'[3]Tabla 239892'!$A$4:$AM$19, 8,FALSE)</f>
        <v>La Pradera</v>
      </c>
      <c r="R50" s="16">
        <f>VLOOKUP($J50,'[3]Tabla 239892'!$A$4:$AM$19, 9,FALSE)</f>
        <v>109</v>
      </c>
      <c r="S50" s="16" t="str">
        <f>VLOOKUP($J50,'[3]Tabla 239892'!$A$4:$AM$19, 10,FALSE)</f>
        <v>Zamora</v>
      </c>
      <c r="T50" s="16">
        <f>VLOOKUP($J50,'[3]Tabla 239892'!$A$4:$AM$19, 11,FALSE)</f>
        <v>109</v>
      </c>
      <c r="U50" s="16" t="str">
        <f>VLOOKUP($J50,'[3]Tabla 239892'!$A$4:$AM$19, 12,FALSE)</f>
        <v>Zamora</v>
      </c>
      <c r="V50" s="16">
        <f>VLOOKUP($J50,'[3]Tabla 239892'!$A$4:$AM$19, 13,FALSE)</f>
        <v>16</v>
      </c>
      <c r="W50" s="16" t="str">
        <f>VLOOKUP($J50,'[3]Tabla 239892'!$A$4:$AM$19, 14,FALSE)</f>
        <v>Michoacán</v>
      </c>
      <c r="X50" s="16">
        <f>VLOOKUP($J50,'[3]Tabla 239892'!$A$4:$AM$19, 15,FALSE)</f>
        <v>59619</v>
      </c>
      <c r="Y50" s="16" t="str">
        <f>VLOOKUP($J50,'[3]Tabla 239892'!$A$4:$AM$19, 16,FALSE)</f>
        <v>Soledad Salcedo Mora</v>
      </c>
      <c r="Z50" s="16" t="str">
        <f>VLOOKUP($J50,'[3]Tabla 239892'!$A$4:$AM$19, 17,FALSE)</f>
        <v xml:space="preserve">Lunes, Martes y Miercoles de 10:00 a 13:00 horas y Marte y Jueves de 16:00 a 18:00 </v>
      </c>
      <c r="AA50" s="18">
        <v>30</v>
      </c>
      <c r="AB50" s="18" t="s">
        <v>91</v>
      </c>
      <c r="AC50" s="18" t="s">
        <v>91</v>
      </c>
      <c r="AD50" s="16" t="e">
        <f>VLOOKUP($AC50,'[3]Tabla 239893'!$A$4:$AN$19,2,FALSE)</f>
        <v>#N/A</v>
      </c>
      <c r="AE50" s="18" t="s">
        <v>116</v>
      </c>
      <c r="AF50" s="16" t="s">
        <v>95</v>
      </c>
      <c r="AG50" s="16">
        <v>1</v>
      </c>
      <c r="AH50" s="16" t="str">
        <f>VLOOKUP($AG50,'[3]Tabla 239892'!$A$4:$AM$19, 2,FALSE)</f>
        <v xml:space="preserve">                                   DIF                                                                                                                                                 </v>
      </c>
      <c r="AI50" s="16" t="str">
        <f>VLOOKUP($AG50,'[3]Tabla 239892'!$A$4:$AM$19, 3,FALSE)</f>
        <v>Calle</v>
      </c>
      <c r="AJ50" s="16" t="str">
        <f>VLOOKUP($AG50,'[3]Tabla 239892'!$A$4:$AM$19, 4,FALSE)</f>
        <v>Obrero</v>
      </c>
      <c r="AK50" s="16">
        <f>VLOOKUP($AG50,'[3]Tabla 239892'!$A$4:$AM$19, 5,FALSE)</f>
        <v>746</v>
      </c>
      <c r="AL50" s="16">
        <f>VLOOKUP($AG50,'[3]Tabla 239892'!$A$4:$AM$19, 6,FALSE)</f>
        <v>0</v>
      </c>
      <c r="AM50" s="16" t="str">
        <f>VLOOKUP($AG50,'[3]Tabla 239892'!$A$4:$AM$19, 7,FALSE)</f>
        <v>Colonia</v>
      </c>
      <c r="AN50" s="16" t="str">
        <f>VLOOKUP($AG50,'[3]Tabla 239892'!$A$4:$AM$19, 8,FALSE)</f>
        <v>Las Fuentes</v>
      </c>
      <c r="AO50" s="16">
        <f>VLOOKUP($AG50,'[3]Tabla 239892'!$A$4:$AM$19, 9,FALSE)</f>
        <v>109</v>
      </c>
      <c r="AP50" s="16" t="str">
        <f>VLOOKUP($AG50,'[3]Tabla 239892'!$A$4:$AM$19, 10,FALSE)</f>
        <v>Zamora</v>
      </c>
      <c r="AQ50" s="16">
        <f>VLOOKUP($AG50,'[3]Tabla 239892'!$A$4:$AM$19, 11,FALSE)</f>
        <v>109</v>
      </c>
      <c r="AR50" s="16" t="str">
        <f>VLOOKUP($AG50,'[3]Tabla 239892'!$A$4:$AM$19, 12,FALSE)</f>
        <v>Zamora</v>
      </c>
      <c r="AS50" s="16">
        <f>VLOOKUP($AG50,'[3]Tabla 239892'!$A$4:$AM$19, 13,FALSE)</f>
        <v>16</v>
      </c>
      <c r="AT50" s="16" t="str">
        <f>VLOOKUP($AG50,'[3]Tabla 239892'!$A$4:$AM$19, 14,FALSE)</f>
        <v>Michoacán</v>
      </c>
      <c r="AU50" s="16">
        <f>VLOOKUP($AG50,'[3]Tabla 239892'!$A$4:$AM$19, 15,FALSE)</f>
        <v>59699</v>
      </c>
      <c r="AV50" s="16" t="str">
        <f>VLOOKUP($AG50,'[3]Tabla 239892'!$A$4:$AM$19, 16,FALSE)</f>
        <v>Ivan de Jesus Martínez Vega</v>
      </c>
      <c r="AW50" s="16" t="str">
        <f>VLOOKUP($AG50,'[3]Tabla 239892'!$A$4:$AM$19, 17,FALSE)</f>
        <v xml:space="preserve">Lunes a Viernes de 8:00 a 15:00 horas </v>
      </c>
      <c r="AX50" s="18" t="s">
        <v>91</v>
      </c>
      <c r="AY50" s="18" t="s">
        <v>91</v>
      </c>
      <c r="AZ50" s="17">
        <v>43007</v>
      </c>
      <c r="BA50" s="16" t="s">
        <v>96</v>
      </c>
      <c r="BB50" s="16">
        <v>2015</v>
      </c>
      <c r="BC50" s="17">
        <v>42369</v>
      </c>
      <c r="BD50" s="18" t="s">
        <v>209</v>
      </c>
    </row>
    <row r="51" spans="1:56" ht="45" x14ac:dyDescent="0.25">
      <c r="A51" s="16" t="s">
        <v>44</v>
      </c>
      <c r="B51" s="18" t="s">
        <v>213</v>
      </c>
      <c r="C51" s="18" t="s">
        <v>46</v>
      </c>
      <c r="D51" s="18" t="s">
        <v>214</v>
      </c>
      <c r="E51" s="16" t="s">
        <v>48</v>
      </c>
      <c r="F51" s="18" t="s">
        <v>215</v>
      </c>
      <c r="G51" s="22" t="s">
        <v>91</v>
      </c>
      <c r="H51" s="18" t="s">
        <v>91</v>
      </c>
      <c r="I51" s="18" t="s">
        <v>52</v>
      </c>
      <c r="J51" s="18">
        <v>4</v>
      </c>
      <c r="K51" s="16" t="str">
        <f>VLOOKUP($J51,'[3]Tabla 239892'!$A$4:$AM$19, 2,FALSE)</f>
        <v>CEDECO Salinas de Gortari</v>
      </c>
      <c r="L51" s="16" t="str">
        <f>VLOOKUP($J51,'[3]Tabla 239892'!$A$4:$AM$19, 3,FALSE)</f>
        <v>Calle</v>
      </c>
      <c r="M51" s="16" t="str">
        <f>VLOOKUP($J51,'[3]Tabla 239892'!$A$4:$AM$19, 4,FALSE)</f>
        <v>30 de Septiembre</v>
      </c>
      <c r="N51" s="16" t="str">
        <f>VLOOKUP($J51,'[3]Tabla 239892'!$A$4:$AM$19, 5,FALSE)</f>
        <v>s/n</v>
      </c>
      <c r="O51" s="16">
        <f>VLOOKUP($J51,'[3]Tabla 239892'!$A$4:$AM$19, 6,FALSE)</f>
        <v>0</v>
      </c>
      <c r="P51" s="16" t="str">
        <f>VLOOKUP($J51,'[3]Tabla 239892'!$A$4:$AM$19, 7,FALSE)</f>
        <v>Colonia</v>
      </c>
      <c r="Q51" s="16" t="str">
        <f>VLOOKUP($J51,'[3]Tabla 239892'!$A$4:$AM$19, 8,FALSE)</f>
        <v>Salinas de Gortari</v>
      </c>
      <c r="R51" s="16">
        <f>VLOOKUP($J51,'[3]Tabla 239892'!$A$4:$AM$19, 9,FALSE)</f>
        <v>109</v>
      </c>
      <c r="S51" s="16" t="str">
        <f>VLOOKUP($J51,'[3]Tabla 239892'!$A$4:$AM$19, 10,FALSE)</f>
        <v>Zamora</v>
      </c>
      <c r="T51" s="16">
        <f>VLOOKUP($J51,'[3]Tabla 239892'!$A$4:$AM$19, 11,FALSE)</f>
        <v>109</v>
      </c>
      <c r="U51" s="16" t="str">
        <f>VLOOKUP($J51,'[3]Tabla 239892'!$A$4:$AM$19, 12,FALSE)</f>
        <v>Zamora</v>
      </c>
      <c r="V51" s="16">
        <f>VLOOKUP($J51,'[3]Tabla 239892'!$A$4:$AM$19, 13,FALSE)</f>
        <v>16</v>
      </c>
      <c r="W51" s="16" t="str">
        <f>VLOOKUP($J51,'[3]Tabla 239892'!$A$4:$AM$19, 14,FALSE)</f>
        <v>Michoacán</v>
      </c>
      <c r="X51" s="16">
        <f>VLOOKUP($J51,'[3]Tabla 239892'!$A$4:$AM$19, 15,FALSE)</f>
        <v>59650</v>
      </c>
      <c r="Y51" s="16" t="str">
        <f>VLOOKUP($J51,'[3]Tabla 239892'!$A$4:$AM$19, 16,FALSE)</f>
        <v>Victoria Ochoa Bustos</v>
      </c>
      <c r="Z51" s="16" t="str">
        <f>VLOOKUP($J51,'[3]Tabla 239892'!$A$4:$AM$19, 17,FALSE)</f>
        <v xml:space="preserve">Martes de 10:00 a 13:00 horas </v>
      </c>
      <c r="AA51" s="18">
        <v>30</v>
      </c>
      <c r="AB51" s="18" t="s">
        <v>91</v>
      </c>
      <c r="AC51" s="18">
        <v>4</v>
      </c>
      <c r="AD51" s="16" t="str">
        <f>VLOOKUP($AC51,'[3]Tabla 239893'!$A$4:$AN$19,2,FALSE)</f>
        <v>CEDECO Salinas de Gortari</v>
      </c>
      <c r="AE51" s="18" t="s">
        <v>116</v>
      </c>
      <c r="AF51" s="16" t="s">
        <v>95</v>
      </c>
      <c r="AG51" s="16">
        <v>1</v>
      </c>
      <c r="AH51" s="16" t="str">
        <f>VLOOKUP($AG51,'[3]Tabla 239892'!$A$4:$AM$19, 2,FALSE)</f>
        <v xml:space="preserve">                                   DIF                                                                                                                                                 </v>
      </c>
      <c r="AI51" s="16" t="str">
        <f>VLOOKUP($AG51,'[3]Tabla 239892'!$A$4:$AM$19, 3,FALSE)</f>
        <v>Calle</v>
      </c>
      <c r="AJ51" s="16" t="str">
        <f>VLOOKUP($AG51,'[3]Tabla 239892'!$A$4:$AM$19, 4,FALSE)</f>
        <v>Obrero</v>
      </c>
      <c r="AK51" s="16">
        <f>VLOOKUP($AG51,'[3]Tabla 239892'!$A$4:$AM$19, 5,FALSE)</f>
        <v>746</v>
      </c>
      <c r="AL51" s="16">
        <f>VLOOKUP($AG51,'[3]Tabla 239892'!$A$4:$AM$19, 6,FALSE)</f>
        <v>0</v>
      </c>
      <c r="AM51" s="16" t="str">
        <f>VLOOKUP($AG51,'[3]Tabla 239892'!$A$4:$AM$19, 7,FALSE)</f>
        <v>Colonia</v>
      </c>
      <c r="AN51" s="16" t="str">
        <f>VLOOKUP($AG51,'[3]Tabla 239892'!$A$4:$AM$19, 8,FALSE)</f>
        <v>Las Fuentes</v>
      </c>
      <c r="AO51" s="16">
        <f>VLOOKUP($AG51,'[3]Tabla 239892'!$A$4:$AM$19, 9,FALSE)</f>
        <v>109</v>
      </c>
      <c r="AP51" s="16" t="str">
        <f>VLOOKUP($AG51,'[3]Tabla 239892'!$A$4:$AM$19, 10,FALSE)</f>
        <v>Zamora</v>
      </c>
      <c r="AQ51" s="16">
        <f>VLOOKUP($AG51,'[3]Tabla 239892'!$A$4:$AM$19, 11,FALSE)</f>
        <v>109</v>
      </c>
      <c r="AR51" s="16" t="str">
        <f>VLOOKUP($AG51,'[3]Tabla 239892'!$A$4:$AM$19, 12,FALSE)</f>
        <v>Zamora</v>
      </c>
      <c r="AS51" s="16">
        <f>VLOOKUP($AG51,'[3]Tabla 239892'!$A$4:$AM$19, 13,FALSE)</f>
        <v>16</v>
      </c>
      <c r="AT51" s="16" t="str">
        <f>VLOOKUP($AG51,'[3]Tabla 239892'!$A$4:$AM$19, 14,FALSE)</f>
        <v>Michoacán</v>
      </c>
      <c r="AU51" s="16">
        <f>VLOOKUP($AG51,'[3]Tabla 239892'!$A$4:$AM$19, 15,FALSE)</f>
        <v>59699</v>
      </c>
      <c r="AV51" s="16" t="str">
        <f>VLOOKUP($AG51,'[3]Tabla 239892'!$A$4:$AM$19, 16,FALSE)</f>
        <v>Ivan de Jesus Martínez Vega</v>
      </c>
      <c r="AW51" s="16" t="str">
        <f>VLOOKUP($AG51,'[3]Tabla 239892'!$A$4:$AM$19, 17,FALSE)</f>
        <v xml:space="preserve">Lunes a Viernes de 8:00 a 15:00 horas </v>
      </c>
      <c r="AX51" s="18" t="s">
        <v>91</v>
      </c>
      <c r="AY51" s="18" t="s">
        <v>91</v>
      </c>
      <c r="AZ51" s="17">
        <v>43007</v>
      </c>
      <c r="BA51" s="16" t="s">
        <v>96</v>
      </c>
      <c r="BB51" s="16">
        <v>2015</v>
      </c>
      <c r="BC51" s="17">
        <v>42369</v>
      </c>
      <c r="BD51" s="18" t="s">
        <v>209</v>
      </c>
    </row>
    <row r="52" spans="1:56" ht="67.5" x14ac:dyDescent="0.25">
      <c r="A52" s="16" t="s">
        <v>44</v>
      </c>
      <c r="B52" s="18" t="s">
        <v>216</v>
      </c>
      <c r="C52" s="18" t="s">
        <v>46</v>
      </c>
      <c r="D52" s="18" t="s">
        <v>217</v>
      </c>
      <c r="E52" s="16" t="s">
        <v>48</v>
      </c>
      <c r="F52" s="18" t="s">
        <v>218</v>
      </c>
      <c r="G52" s="22" t="s">
        <v>91</v>
      </c>
      <c r="H52" s="18" t="s">
        <v>91</v>
      </c>
      <c r="I52" s="18" t="s">
        <v>52</v>
      </c>
      <c r="J52" s="18">
        <v>15</v>
      </c>
      <c r="K52" s="16" t="str">
        <f>VLOOKUP($J52,'[3]Tabla 239892'!$A$4:$AM$19, 2,FALSE)</f>
        <v>PREP La Pradera</v>
      </c>
      <c r="L52" s="16" t="str">
        <f>VLOOKUP($J52,'[3]Tabla 239892'!$A$4:$AM$19, 3,FALSE)</f>
        <v>Calle</v>
      </c>
      <c r="M52" s="16" t="str">
        <f>VLOOKUP($J52,'[3]Tabla 239892'!$A$4:$AM$19, 4,FALSE)</f>
        <v>Conocida</v>
      </c>
      <c r="N52" s="16" t="str">
        <f>VLOOKUP($J52,'[3]Tabla 239892'!$A$4:$AM$19, 5,FALSE)</f>
        <v>s/n</v>
      </c>
      <c r="O52" s="16">
        <f>VLOOKUP($J52,'[3]Tabla 239892'!$A$4:$AM$19, 6,FALSE)</f>
        <v>0</v>
      </c>
      <c r="P52" s="16" t="str">
        <f>VLOOKUP($J52,'[3]Tabla 239892'!$A$4:$AM$19, 7,FALSE)</f>
        <v>Colonia</v>
      </c>
      <c r="Q52" s="16" t="str">
        <f>VLOOKUP($J52,'[3]Tabla 239892'!$A$4:$AM$19, 8,FALSE)</f>
        <v>La Pradera</v>
      </c>
      <c r="R52" s="16">
        <f>VLOOKUP($J52,'[3]Tabla 239892'!$A$4:$AM$19, 9,FALSE)</f>
        <v>109</v>
      </c>
      <c r="S52" s="16" t="str">
        <f>VLOOKUP($J52,'[3]Tabla 239892'!$A$4:$AM$19, 10,FALSE)</f>
        <v>Zamora</v>
      </c>
      <c r="T52" s="16">
        <f>VLOOKUP($J52,'[3]Tabla 239892'!$A$4:$AM$19, 11,FALSE)</f>
        <v>109</v>
      </c>
      <c r="U52" s="16" t="str">
        <f>VLOOKUP($J52,'[3]Tabla 239892'!$A$4:$AM$19, 12,FALSE)</f>
        <v>Zamora</v>
      </c>
      <c r="V52" s="16">
        <f>VLOOKUP($J52,'[3]Tabla 239892'!$A$4:$AM$19, 13,FALSE)</f>
        <v>16</v>
      </c>
      <c r="W52" s="16" t="str">
        <f>VLOOKUP($J52,'[3]Tabla 239892'!$A$4:$AM$19, 14,FALSE)</f>
        <v>Michoacán</v>
      </c>
      <c r="X52" s="16">
        <f>VLOOKUP($J52,'[3]Tabla 239892'!$A$4:$AM$19, 15,FALSE)</f>
        <v>59619</v>
      </c>
      <c r="Y52" s="16" t="str">
        <f>VLOOKUP($J52,'[3]Tabla 239892'!$A$4:$AM$19, 16,FALSE)</f>
        <v>Soledad Salcedo Mora</v>
      </c>
      <c r="Z52" s="16" t="str">
        <f>VLOOKUP($J52,'[3]Tabla 239892'!$A$4:$AM$19, 17,FALSE)</f>
        <v xml:space="preserve">Lunes, Martes y Miercoles de 10:00 a 13:00 horas y Marte y Jueves de 16:00 a 18:00 </v>
      </c>
      <c r="AA52" s="18">
        <v>30</v>
      </c>
      <c r="AB52" s="18" t="s">
        <v>91</v>
      </c>
      <c r="AC52" s="18">
        <v>15</v>
      </c>
      <c r="AD52" s="16" t="str">
        <f>VLOOKUP($AC52,'[3]Tabla 239893'!$A$4:$AN$19,2,FALSE)</f>
        <v>PREP La Pradera</v>
      </c>
      <c r="AE52" s="18" t="s">
        <v>116</v>
      </c>
      <c r="AF52" s="16" t="s">
        <v>95</v>
      </c>
      <c r="AG52" s="16">
        <v>1</v>
      </c>
      <c r="AH52" s="16" t="str">
        <f>VLOOKUP($AG52,'[3]Tabla 239892'!$A$4:$AM$19, 2,FALSE)</f>
        <v xml:space="preserve">                                   DIF                                                                                                                                                 </v>
      </c>
      <c r="AI52" s="16" t="str">
        <f>VLOOKUP($AG52,'[3]Tabla 239892'!$A$4:$AM$19, 3,FALSE)</f>
        <v>Calle</v>
      </c>
      <c r="AJ52" s="16" t="str">
        <f>VLOOKUP($AG52,'[3]Tabla 239892'!$A$4:$AM$19, 4,FALSE)</f>
        <v>Obrero</v>
      </c>
      <c r="AK52" s="16">
        <f>VLOOKUP($AG52,'[3]Tabla 239892'!$A$4:$AM$19, 5,FALSE)</f>
        <v>746</v>
      </c>
      <c r="AL52" s="16">
        <f>VLOOKUP($AG52,'[3]Tabla 239892'!$A$4:$AM$19, 6,FALSE)</f>
        <v>0</v>
      </c>
      <c r="AM52" s="16" t="str">
        <f>VLOOKUP($AG52,'[3]Tabla 239892'!$A$4:$AM$19, 7,FALSE)</f>
        <v>Colonia</v>
      </c>
      <c r="AN52" s="16" t="str">
        <f>VLOOKUP($AG52,'[3]Tabla 239892'!$A$4:$AM$19, 8,FALSE)</f>
        <v>Las Fuentes</v>
      </c>
      <c r="AO52" s="16">
        <f>VLOOKUP($AG52,'[3]Tabla 239892'!$A$4:$AM$19, 9,FALSE)</f>
        <v>109</v>
      </c>
      <c r="AP52" s="16" t="str">
        <f>VLOOKUP($AG52,'[3]Tabla 239892'!$A$4:$AM$19, 10,FALSE)</f>
        <v>Zamora</v>
      </c>
      <c r="AQ52" s="16">
        <f>VLOOKUP($AG52,'[3]Tabla 239892'!$A$4:$AM$19, 11,FALSE)</f>
        <v>109</v>
      </c>
      <c r="AR52" s="16" t="str">
        <f>VLOOKUP($AG52,'[3]Tabla 239892'!$A$4:$AM$19, 12,FALSE)</f>
        <v>Zamora</v>
      </c>
      <c r="AS52" s="16">
        <f>VLOOKUP($AG52,'[3]Tabla 239892'!$A$4:$AM$19, 13,FALSE)</f>
        <v>16</v>
      </c>
      <c r="AT52" s="16" t="str">
        <f>VLOOKUP($AG52,'[3]Tabla 239892'!$A$4:$AM$19, 14,FALSE)</f>
        <v>Michoacán</v>
      </c>
      <c r="AU52" s="16">
        <f>VLOOKUP($AG52,'[3]Tabla 239892'!$A$4:$AM$19, 15,FALSE)</f>
        <v>59699</v>
      </c>
      <c r="AV52" s="16" t="str">
        <f>VLOOKUP($AG52,'[3]Tabla 239892'!$A$4:$AM$19, 16,FALSE)</f>
        <v>Ivan de Jesus Martínez Vega</v>
      </c>
      <c r="AW52" s="16" t="str">
        <f>VLOOKUP($AG52,'[3]Tabla 239892'!$A$4:$AM$19, 17,FALSE)</f>
        <v xml:space="preserve">Lunes a Viernes de 8:00 a 15:00 horas </v>
      </c>
      <c r="AX52" s="18" t="s">
        <v>91</v>
      </c>
      <c r="AY52" s="18" t="s">
        <v>91</v>
      </c>
      <c r="AZ52" s="17">
        <v>43007</v>
      </c>
      <c r="BA52" s="16" t="s">
        <v>96</v>
      </c>
      <c r="BB52" s="16">
        <v>2015</v>
      </c>
      <c r="BC52" s="17">
        <v>42369</v>
      </c>
      <c r="BD52" s="18" t="s">
        <v>209</v>
      </c>
    </row>
    <row r="53" spans="1:56" ht="45" x14ac:dyDescent="0.25">
      <c r="A53" s="16" t="s">
        <v>44</v>
      </c>
      <c r="B53" s="18" t="s">
        <v>216</v>
      </c>
      <c r="C53" s="18" t="s">
        <v>46</v>
      </c>
      <c r="D53" s="18" t="s">
        <v>217</v>
      </c>
      <c r="E53" s="16" t="s">
        <v>48</v>
      </c>
      <c r="F53" s="18" t="s">
        <v>208</v>
      </c>
      <c r="G53" s="22" t="s">
        <v>91</v>
      </c>
      <c r="H53" s="18" t="s">
        <v>91</v>
      </c>
      <c r="I53" s="18" t="s">
        <v>52</v>
      </c>
      <c r="J53" s="18">
        <v>1</v>
      </c>
      <c r="K53" s="16" t="str">
        <f>VLOOKUP($J53,'[3]Tabla 239892'!$A$4:$AM$19, 2,FALSE)</f>
        <v xml:space="preserve">                                   DIF                                                                                                                                                 </v>
      </c>
      <c r="L53" s="16" t="str">
        <f>VLOOKUP($J53,'[3]Tabla 239892'!$A$4:$AM$19, 3,FALSE)</f>
        <v>Calle</v>
      </c>
      <c r="M53" s="16" t="str">
        <f>VLOOKUP($J53,'[3]Tabla 239892'!$A$4:$AM$19, 4,FALSE)</f>
        <v>Obrero</v>
      </c>
      <c r="N53" s="16">
        <f>VLOOKUP($J53,'[3]Tabla 239892'!$A$4:$AM$19, 5,FALSE)</f>
        <v>746</v>
      </c>
      <c r="O53" s="16">
        <f>VLOOKUP($J53,'[3]Tabla 239892'!$A$4:$AM$19, 6,FALSE)</f>
        <v>0</v>
      </c>
      <c r="P53" s="16" t="str">
        <f>VLOOKUP($J53,'[3]Tabla 239892'!$A$4:$AM$19, 7,FALSE)</f>
        <v>Colonia</v>
      </c>
      <c r="Q53" s="16" t="str">
        <f>VLOOKUP($J53,'[3]Tabla 239892'!$A$4:$AM$19, 8,FALSE)</f>
        <v>Las Fuentes</v>
      </c>
      <c r="R53" s="16">
        <f>VLOOKUP($J53,'[3]Tabla 239892'!$A$4:$AM$19, 9,FALSE)</f>
        <v>109</v>
      </c>
      <c r="S53" s="16" t="str">
        <f>VLOOKUP($J53,'[3]Tabla 239892'!$A$4:$AM$19, 10,FALSE)</f>
        <v>Zamora</v>
      </c>
      <c r="T53" s="16">
        <f>VLOOKUP($J53,'[3]Tabla 239892'!$A$4:$AM$19, 11,FALSE)</f>
        <v>109</v>
      </c>
      <c r="U53" s="16" t="str">
        <f>VLOOKUP($J53,'[3]Tabla 239892'!$A$4:$AM$19, 12,FALSE)</f>
        <v>Zamora</v>
      </c>
      <c r="V53" s="16">
        <f>VLOOKUP($J53,'[3]Tabla 239892'!$A$4:$AM$19, 13,FALSE)</f>
        <v>16</v>
      </c>
      <c r="W53" s="16" t="str">
        <f>VLOOKUP($J53,'[3]Tabla 239892'!$A$4:$AM$19, 14,FALSE)</f>
        <v>Michoacán</v>
      </c>
      <c r="X53" s="16">
        <f>VLOOKUP($J53,'[3]Tabla 239892'!$A$4:$AM$19, 15,FALSE)</f>
        <v>59699</v>
      </c>
      <c r="Y53" s="16" t="str">
        <f>VLOOKUP($J53,'[3]Tabla 239892'!$A$4:$AM$19, 16,FALSE)</f>
        <v>Ivan de Jesus Martínez Vega</v>
      </c>
      <c r="Z53" s="16" t="str">
        <f>VLOOKUP($J53,'[3]Tabla 239892'!$A$4:$AM$19, 17,FALSE)</f>
        <v xml:space="preserve">Lunes a Viernes de 8:00 a 15:00 horas </v>
      </c>
      <c r="AA53" s="18">
        <v>30</v>
      </c>
      <c r="AB53" s="18" t="s">
        <v>91</v>
      </c>
      <c r="AC53" s="18">
        <v>1</v>
      </c>
      <c r="AD53" s="16" t="str">
        <f>VLOOKUP($AC53,'[3]Tabla 239893'!$A$4:$AN$19,2,FALSE)</f>
        <v>Oficinas centrales del DIF</v>
      </c>
      <c r="AE53" s="18" t="s">
        <v>116</v>
      </c>
      <c r="AF53" s="16" t="s">
        <v>95</v>
      </c>
      <c r="AG53" s="16">
        <v>1</v>
      </c>
      <c r="AH53" s="16" t="str">
        <f>VLOOKUP($AG53,'[3]Tabla 239892'!$A$4:$AM$19, 2,FALSE)</f>
        <v xml:space="preserve">                                   DIF                                                                                                                                                 </v>
      </c>
      <c r="AI53" s="16" t="str">
        <f>VLOOKUP($AG53,'[3]Tabla 239892'!$A$4:$AM$19, 3,FALSE)</f>
        <v>Calle</v>
      </c>
      <c r="AJ53" s="16" t="str">
        <f>VLOOKUP($AG53,'[3]Tabla 239892'!$A$4:$AM$19, 4,FALSE)</f>
        <v>Obrero</v>
      </c>
      <c r="AK53" s="16">
        <f>VLOOKUP($AG53,'[3]Tabla 239892'!$A$4:$AM$19, 5,FALSE)</f>
        <v>746</v>
      </c>
      <c r="AL53" s="16">
        <f>VLOOKUP($AG53,'[3]Tabla 239892'!$A$4:$AM$19, 6,FALSE)</f>
        <v>0</v>
      </c>
      <c r="AM53" s="16" t="str">
        <f>VLOOKUP($AG53,'[3]Tabla 239892'!$A$4:$AM$19, 7,FALSE)</f>
        <v>Colonia</v>
      </c>
      <c r="AN53" s="16" t="str">
        <f>VLOOKUP($AG53,'[3]Tabla 239892'!$A$4:$AM$19, 8,FALSE)</f>
        <v>Las Fuentes</v>
      </c>
      <c r="AO53" s="16">
        <f>VLOOKUP($AG53,'[3]Tabla 239892'!$A$4:$AM$19, 9,FALSE)</f>
        <v>109</v>
      </c>
      <c r="AP53" s="16" t="str">
        <f>VLOOKUP($AG53,'[3]Tabla 239892'!$A$4:$AM$19, 10,FALSE)</f>
        <v>Zamora</v>
      </c>
      <c r="AQ53" s="16">
        <f>VLOOKUP($AG53,'[3]Tabla 239892'!$A$4:$AM$19, 11,FALSE)</f>
        <v>109</v>
      </c>
      <c r="AR53" s="16" t="str">
        <f>VLOOKUP($AG53,'[3]Tabla 239892'!$A$4:$AM$19, 12,FALSE)</f>
        <v>Zamora</v>
      </c>
      <c r="AS53" s="16">
        <f>VLOOKUP($AG53,'[3]Tabla 239892'!$A$4:$AM$19, 13,FALSE)</f>
        <v>16</v>
      </c>
      <c r="AT53" s="16" t="str">
        <f>VLOOKUP($AG53,'[3]Tabla 239892'!$A$4:$AM$19, 14,FALSE)</f>
        <v>Michoacán</v>
      </c>
      <c r="AU53" s="16">
        <f>VLOOKUP($AG53,'[3]Tabla 239892'!$A$4:$AM$19, 15,FALSE)</f>
        <v>59699</v>
      </c>
      <c r="AV53" s="16" t="str">
        <f>VLOOKUP($AG53,'[3]Tabla 239892'!$A$4:$AM$19, 16,FALSE)</f>
        <v>Ivan de Jesus Martínez Vega</v>
      </c>
      <c r="AW53" s="16" t="str">
        <f>VLOOKUP($AG53,'[3]Tabla 239892'!$A$4:$AM$19, 17,FALSE)</f>
        <v xml:space="preserve">Lunes a Viernes de 8:00 a 15:00 horas </v>
      </c>
      <c r="AX53" s="18" t="s">
        <v>91</v>
      </c>
      <c r="AY53" s="18" t="s">
        <v>91</v>
      </c>
      <c r="AZ53" s="17">
        <v>43007</v>
      </c>
      <c r="BA53" s="16" t="s">
        <v>96</v>
      </c>
      <c r="BB53" s="16">
        <v>2015</v>
      </c>
      <c r="BC53" s="17">
        <v>42369</v>
      </c>
      <c r="BD53" s="18" t="s">
        <v>209</v>
      </c>
    </row>
    <row r="54" spans="1:56" ht="45" x14ac:dyDescent="0.25">
      <c r="A54" s="16" t="s">
        <v>44</v>
      </c>
      <c r="B54" s="18" t="s">
        <v>219</v>
      </c>
      <c r="C54" s="18" t="s">
        <v>46</v>
      </c>
      <c r="D54" s="18" t="s">
        <v>220</v>
      </c>
      <c r="E54" s="16" t="s">
        <v>48</v>
      </c>
      <c r="F54" s="18" t="s">
        <v>208</v>
      </c>
      <c r="G54" s="22" t="s">
        <v>91</v>
      </c>
      <c r="H54" s="18" t="s">
        <v>91</v>
      </c>
      <c r="I54" s="18" t="s">
        <v>52</v>
      </c>
      <c r="J54" s="18">
        <v>1</v>
      </c>
      <c r="K54" s="16" t="str">
        <f>VLOOKUP($J54,'[3]Tabla 239892'!$A$4:$AM$19, 2,FALSE)</f>
        <v xml:space="preserve">                                   DIF                                                                                                                                                 </v>
      </c>
      <c r="L54" s="16" t="str">
        <f>VLOOKUP($J54,'[3]Tabla 239892'!$A$4:$AM$19, 3,FALSE)</f>
        <v>Calle</v>
      </c>
      <c r="M54" s="16" t="str">
        <f>VLOOKUP($J54,'[3]Tabla 239892'!$A$4:$AM$19, 4,FALSE)</f>
        <v>Obrero</v>
      </c>
      <c r="N54" s="16">
        <f>VLOOKUP($J54,'[3]Tabla 239892'!$A$4:$AM$19, 5,FALSE)</f>
        <v>746</v>
      </c>
      <c r="O54" s="16">
        <f>VLOOKUP($J54,'[3]Tabla 239892'!$A$4:$AM$19, 6,FALSE)</f>
        <v>0</v>
      </c>
      <c r="P54" s="16" t="str">
        <f>VLOOKUP($J54,'[3]Tabla 239892'!$A$4:$AM$19, 7,FALSE)</f>
        <v>Colonia</v>
      </c>
      <c r="Q54" s="16" t="str">
        <f>VLOOKUP($J54,'[3]Tabla 239892'!$A$4:$AM$19, 8,FALSE)</f>
        <v>Las Fuentes</v>
      </c>
      <c r="R54" s="16">
        <f>VLOOKUP($J54,'[3]Tabla 239892'!$A$4:$AM$19, 9,FALSE)</f>
        <v>109</v>
      </c>
      <c r="S54" s="16" t="str">
        <f>VLOOKUP($J54,'[3]Tabla 239892'!$A$4:$AM$19, 10,FALSE)</f>
        <v>Zamora</v>
      </c>
      <c r="T54" s="16">
        <f>VLOOKUP($J54,'[3]Tabla 239892'!$A$4:$AM$19, 11,FALSE)</f>
        <v>109</v>
      </c>
      <c r="U54" s="16" t="str">
        <f>VLOOKUP($J54,'[3]Tabla 239892'!$A$4:$AM$19, 12,FALSE)</f>
        <v>Zamora</v>
      </c>
      <c r="V54" s="16">
        <f>VLOOKUP($J54,'[3]Tabla 239892'!$A$4:$AM$19, 13,FALSE)</f>
        <v>16</v>
      </c>
      <c r="W54" s="16" t="str">
        <f>VLOOKUP($J54,'[3]Tabla 239892'!$A$4:$AM$19, 14,FALSE)</f>
        <v>Michoacán</v>
      </c>
      <c r="X54" s="16">
        <f>VLOOKUP($J54,'[3]Tabla 239892'!$A$4:$AM$19, 15,FALSE)</f>
        <v>59699</v>
      </c>
      <c r="Y54" s="16" t="str">
        <f>VLOOKUP($J54,'[3]Tabla 239892'!$A$4:$AM$19, 16,FALSE)</f>
        <v>Ivan de Jesus Martínez Vega</v>
      </c>
      <c r="Z54" s="16" t="str">
        <f>VLOOKUP($J54,'[3]Tabla 239892'!$A$4:$AM$19, 17,FALSE)</f>
        <v xml:space="preserve">Lunes a Viernes de 8:00 a 15:00 horas </v>
      </c>
      <c r="AA54" s="18">
        <v>30</v>
      </c>
      <c r="AB54" s="18" t="s">
        <v>91</v>
      </c>
      <c r="AC54" s="18">
        <v>1</v>
      </c>
      <c r="AD54" s="16" t="str">
        <f>VLOOKUP($AC54,'[3]Tabla 239893'!$A$4:$AN$19,2,FALSE)</f>
        <v>Oficinas centrales del DIF</v>
      </c>
      <c r="AE54" s="18" t="s">
        <v>116</v>
      </c>
      <c r="AF54" s="16" t="s">
        <v>95</v>
      </c>
      <c r="AG54" s="16">
        <v>1</v>
      </c>
      <c r="AH54" s="16" t="str">
        <f>VLOOKUP($AG54,'[3]Tabla 239892'!$A$4:$AM$19, 2,FALSE)</f>
        <v xml:space="preserve">                                   DIF                                                                                                                                                 </v>
      </c>
      <c r="AI54" s="16" t="str">
        <f>VLOOKUP($AG54,'[3]Tabla 239892'!$A$4:$AM$19, 3,FALSE)</f>
        <v>Calle</v>
      </c>
      <c r="AJ54" s="16" t="str">
        <f>VLOOKUP($AG54,'[3]Tabla 239892'!$A$4:$AM$19, 4,FALSE)</f>
        <v>Obrero</v>
      </c>
      <c r="AK54" s="16">
        <f>VLOOKUP($AG54,'[3]Tabla 239892'!$A$4:$AM$19, 5,FALSE)</f>
        <v>746</v>
      </c>
      <c r="AL54" s="16">
        <f>VLOOKUP($AG54,'[3]Tabla 239892'!$A$4:$AM$19, 6,FALSE)</f>
        <v>0</v>
      </c>
      <c r="AM54" s="16" t="str">
        <f>VLOOKUP($AG54,'[3]Tabla 239892'!$A$4:$AM$19, 7,FALSE)</f>
        <v>Colonia</v>
      </c>
      <c r="AN54" s="16" t="str">
        <f>VLOOKUP($AG54,'[3]Tabla 239892'!$A$4:$AM$19, 8,FALSE)</f>
        <v>Las Fuentes</v>
      </c>
      <c r="AO54" s="16">
        <f>VLOOKUP($AG54,'[3]Tabla 239892'!$A$4:$AM$19, 9,FALSE)</f>
        <v>109</v>
      </c>
      <c r="AP54" s="16" t="str">
        <f>VLOOKUP($AG54,'[3]Tabla 239892'!$A$4:$AM$19, 10,FALSE)</f>
        <v>Zamora</v>
      </c>
      <c r="AQ54" s="16">
        <f>VLOOKUP($AG54,'[3]Tabla 239892'!$A$4:$AM$19, 11,FALSE)</f>
        <v>109</v>
      </c>
      <c r="AR54" s="16" t="str">
        <f>VLOOKUP($AG54,'[3]Tabla 239892'!$A$4:$AM$19, 12,FALSE)</f>
        <v>Zamora</v>
      </c>
      <c r="AS54" s="16">
        <f>VLOOKUP($AG54,'[3]Tabla 239892'!$A$4:$AM$19, 13,FALSE)</f>
        <v>16</v>
      </c>
      <c r="AT54" s="16" t="str">
        <f>VLOOKUP($AG54,'[3]Tabla 239892'!$A$4:$AM$19, 14,FALSE)</f>
        <v>Michoacán</v>
      </c>
      <c r="AU54" s="16">
        <f>VLOOKUP($AG54,'[3]Tabla 239892'!$A$4:$AM$19, 15,FALSE)</f>
        <v>59699</v>
      </c>
      <c r="AV54" s="16" t="str">
        <f>VLOOKUP($AG54,'[3]Tabla 239892'!$A$4:$AM$19, 16,FALSE)</f>
        <v>Ivan de Jesus Martínez Vega</v>
      </c>
      <c r="AW54" s="16" t="str">
        <f>VLOOKUP($AG54,'[3]Tabla 239892'!$A$4:$AM$19, 17,FALSE)</f>
        <v xml:space="preserve">Lunes a Viernes de 8:00 a 15:00 horas </v>
      </c>
      <c r="AX54" s="18" t="s">
        <v>91</v>
      </c>
      <c r="AY54" s="18" t="s">
        <v>91</v>
      </c>
      <c r="AZ54" s="17">
        <v>43007</v>
      </c>
      <c r="BA54" s="16" t="s">
        <v>96</v>
      </c>
      <c r="BB54" s="16">
        <v>2015</v>
      </c>
      <c r="BC54" s="17">
        <v>42369</v>
      </c>
      <c r="BD54" s="18" t="s">
        <v>209</v>
      </c>
    </row>
    <row r="55" spans="1:56" ht="45" x14ac:dyDescent="0.25">
      <c r="A55" s="16" t="s">
        <v>44</v>
      </c>
      <c r="B55" s="18" t="s">
        <v>221</v>
      </c>
      <c r="C55" s="18" t="s">
        <v>46</v>
      </c>
      <c r="D55" s="18" t="s">
        <v>222</v>
      </c>
      <c r="E55" s="16" t="s">
        <v>48</v>
      </c>
      <c r="F55" s="18" t="s">
        <v>208</v>
      </c>
      <c r="G55" s="22" t="s">
        <v>91</v>
      </c>
      <c r="H55" s="18" t="s">
        <v>91</v>
      </c>
      <c r="I55" s="18" t="s">
        <v>52</v>
      </c>
      <c r="J55" s="18">
        <v>1</v>
      </c>
      <c r="K55" s="16" t="str">
        <f>VLOOKUP($J55,'[3]Tabla 239892'!$A$4:$AM$19, 2,FALSE)</f>
        <v xml:space="preserve">                                   DIF                                                                                                                                                 </v>
      </c>
      <c r="L55" s="16" t="str">
        <f>VLOOKUP($J55,'[3]Tabla 239892'!$A$4:$AM$19, 3,FALSE)</f>
        <v>Calle</v>
      </c>
      <c r="M55" s="16" t="str">
        <f>VLOOKUP($J55,'[3]Tabla 239892'!$A$4:$AM$19, 4,FALSE)</f>
        <v>Obrero</v>
      </c>
      <c r="N55" s="16">
        <f>VLOOKUP($J55,'[3]Tabla 239892'!$A$4:$AM$19, 5,FALSE)</f>
        <v>746</v>
      </c>
      <c r="O55" s="16">
        <f>VLOOKUP($J55,'[3]Tabla 239892'!$A$4:$AM$19, 6,FALSE)</f>
        <v>0</v>
      </c>
      <c r="P55" s="16" t="str">
        <f>VLOOKUP($J55,'[3]Tabla 239892'!$A$4:$AM$19, 7,FALSE)</f>
        <v>Colonia</v>
      </c>
      <c r="Q55" s="16" t="str">
        <f>VLOOKUP($J55,'[3]Tabla 239892'!$A$4:$AM$19, 8,FALSE)</f>
        <v>Las Fuentes</v>
      </c>
      <c r="R55" s="16">
        <f>VLOOKUP($J55,'[3]Tabla 239892'!$A$4:$AM$19, 9,FALSE)</f>
        <v>109</v>
      </c>
      <c r="S55" s="16" t="str">
        <f>VLOOKUP($J55,'[3]Tabla 239892'!$A$4:$AM$19, 10,FALSE)</f>
        <v>Zamora</v>
      </c>
      <c r="T55" s="16">
        <f>VLOOKUP($J55,'[3]Tabla 239892'!$A$4:$AM$19, 11,FALSE)</f>
        <v>109</v>
      </c>
      <c r="U55" s="16" t="str">
        <f>VLOOKUP($J55,'[3]Tabla 239892'!$A$4:$AM$19, 12,FALSE)</f>
        <v>Zamora</v>
      </c>
      <c r="V55" s="16">
        <f>VLOOKUP($J55,'[3]Tabla 239892'!$A$4:$AM$19, 13,FALSE)</f>
        <v>16</v>
      </c>
      <c r="W55" s="16" t="str">
        <f>VLOOKUP($J55,'[3]Tabla 239892'!$A$4:$AM$19, 14,FALSE)</f>
        <v>Michoacán</v>
      </c>
      <c r="X55" s="16">
        <f>VLOOKUP($J55,'[3]Tabla 239892'!$A$4:$AM$19, 15,FALSE)</f>
        <v>59699</v>
      </c>
      <c r="Y55" s="16" t="str">
        <f>VLOOKUP($J55,'[3]Tabla 239892'!$A$4:$AM$19, 16,FALSE)</f>
        <v>Ivan de Jesus Martínez Vega</v>
      </c>
      <c r="Z55" s="16" t="str">
        <f>VLOOKUP($J55,'[3]Tabla 239892'!$A$4:$AM$19, 17,FALSE)</f>
        <v xml:space="preserve">Lunes a Viernes de 8:00 a 15:00 horas </v>
      </c>
      <c r="AA55" s="18">
        <v>30</v>
      </c>
      <c r="AB55" s="18" t="s">
        <v>91</v>
      </c>
      <c r="AC55" s="18">
        <v>1</v>
      </c>
      <c r="AD55" s="16" t="str">
        <f>VLOOKUP($AC55,'[3]Tabla 239893'!$A$4:$AN$19,2,FALSE)</f>
        <v>Oficinas centrales del DIF</v>
      </c>
      <c r="AE55" s="18" t="s">
        <v>116</v>
      </c>
      <c r="AF55" s="16" t="s">
        <v>95</v>
      </c>
      <c r="AG55" s="16">
        <v>1</v>
      </c>
      <c r="AH55" s="16" t="str">
        <f>VLOOKUP($AG55,'[3]Tabla 239892'!$A$4:$AM$19, 2,FALSE)</f>
        <v xml:space="preserve">                                   DIF                                                                                                                                                 </v>
      </c>
      <c r="AI55" s="16" t="str">
        <f>VLOOKUP($AG55,'[3]Tabla 239892'!$A$4:$AM$19, 3,FALSE)</f>
        <v>Calle</v>
      </c>
      <c r="AJ55" s="16" t="str">
        <f>VLOOKUP($AG55,'[3]Tabla 239892'!$A$4:$AM$19, 4,FALSE)</f>
        <v>Obrero</v>
      </c>
      <c r="AK55" s="16">
        <f>VLOOKUP($AG55,'[3]Tabla 239892'!$A$4:$AM$19, 5,FALSE)</f>
        <v>746</v>
      </c>
      <c r="AL55" s="16">
        <f>VLOOKUP($AG55,'[3]Tabla 239892'!$A$4:$AM$19, 6,FALSE)</f>
        <v>0</v>
      </c>
      <c r="AM55" s="16" t="str">
        <f>VLOOKUP($AG55,'[3]Tabla 239892'!$A$4:$AM$19, 7,FALSE)</f>
        <v>Colonia</v>
      </c>
      <c r="AN55" s="16" t="str">
        <f>VLOOKUP($AG55,'[3]Tabla 239892'!$A$4:$AM$19, 8,FALSE)</f>
        <v>Las Fuentes</v>
      </c>
      <c r="AO55" s="16">
        <f>VLOOKUP($AG55,'[3]Tabla 239892'!$A$4:$AM$19, 9,FALSE)</f>
        <v>109</v>
      </c>
      <c r="AP55" s="16" t="str">
        <f>VLOOKUP($AG55,'[3]Tabla 239892'!$A$4:$AM$19, 10,FALSE)</f>
        <v>Zamora</v>
      </c>
      <c r="AQ55" s="16">
        <f>VLOOKUP($AG55,'[3]Tabla 239892'!$A$4:$AM$19, 11,FALSE)</f>
        <v>109</v>
      </c>
      <c r="AR55" s="16" t="str">
        <f>VLOOKUP($AG55,'[3]Tabla 239892'!$A$4:$AM$19, 12,FALSE)</f>
        <v>Zamora</v>
      </c>
      <c r="AS55" s="16">
        <f>VLOOKUP($AG55,'[3]Tabla 239892'!$A$4:$AM$19, 13,FALSE)</f>
        <v>16</v>
      </c>
      <c r="AT55" s="16" t="str">
        <f>VLOOKUP($AG55,'[3]Tabla 239892'!$A$4:$AM$19, 14,FALSE)</f>
        <v>Michoacán</v>
      </c>
      <c r="AU55" s="16">
        <f>VLOOKUP($AG55,'[3]Tabla 239892'!$A$4:$AM$19, 15,FALSE)</f>
        <v>59699</v>
      </c>
      <c r="AV55" s="16" t="str">
        <f>VLOOKUP($AG55,'[3]Tabla 239892'!$A$4:$AM$19, 16,FALSE)</f>
        <v>Ivan de Jesus Martínez Vega</v>
      </c>
      <c r="AW55" s="16" t="str">
        <f>VLOOKUP($AG55,'[3]Tabla 239892'!$A$4:$AM$19, 17,FALSE)</f>
        <v xml:space="preserve">Lunes a Viernes de 8:00 a 15:00 horas </v>
      </c>
      <c r="AX55" s="18" t="s">
        <v>91</v>
      </c>
      <c r="AY55" s="18" t="s">
        <v>91</v>
      </c>
      <c r="AZ55" s="17">
        <v>43007</v>
      </c>
      <c r="BA55" s="16" t="s">
        <v>96</v>
      </c>
      <c r="BB55" s="16">
        <v>2015</v>
      </c>
      <c r="BC55" s="17">
        <v>42369</v>
      </c>
      <c r="BD55" s="18" t="s">
        <v>209</v>
      </c>
    </row>
    <row r="56" spans="1:56" ht="67.5" x14ac:dyDescent="0.25">
      <c r="A56" s="16" t="s">
        <v>44</v>
      </c>
      <c r="B56" s="18" t="s">
        <v>223</v>
      </c>
      <c r="C56" s="18" t="s">
        <v>46</v>
      </c>
      <c r="D56" s="18" t="s">
        <v>224</v>
      </c>
      <c r="E56" s="16" t="s">
        <v>48</v>
      </c>
      <c r="F56" s="18" t="s">
        <v>210</v>
      </c>
      <c r="G56" s="22" t="s">
        <v>91</v>
      </c>
      <c r="H56" s="18" t="s">
        <v>91</v>
      </c>
      <c r="I56" s="18" t="s">
        <v>52</v>
      </c>
      <c r="J56" s="18">
        <v>7</v>
      </c>
      <c r="K56" s="16" t="str">
        <f>VLOOKUP($J56,'[3]Tabla 239892'!$A$4:$AM$19, 2,FALSE)</f>
        <v xml:space="preserve">Local </v>
      </c>
      <c r="L56" s="16" t="str">
        <f>VLOOKUP($J56,'[3]Tabla 239892'!$A$4:$AM$19, 3,FALSE)</f>
        <v>Calle</v>
      </c>
      <c r="M56" s="16" t="str">
        <f>VLOOKUP($J56,'[3]Tabla 239892'!$A$4:$AM$19, 4,FALSE)</f>
        <v>Morelos</v>
      </c>
      <c r="N56" s="16">
        <f>VLOOKUP($J56,'[3]Tabla 239892'!$A$4:$AM$19, 5,FALSE)</f>
        <v>539</v>
      </c>
      <c r="O56" s="16">
        <f>VLOOKUP($J56,'[3]Tabla 239892'!$A$4:$AM$19, 6,FALSE)</f>
        <v>0</v>
      </c>
      <c r="P56" s="16" t="str">
        <f>VLOOKUP($J56,'[3]Tabla 239892'!$A$4:$AM$19, 7,FALSE)</f>
        <v>Colonia</v>
      </c>
      <c r="Q56" s="16" t="str">
        <f>VLOOKUP($J56,'[3]Tabla 239892'!$A$4:$AM$19, 8,FALSE)</f>
        <v>Centro</v>
      </c>
      <c r="R56" s="16">
        <f>VLOOKUP($J56,'[3]Tabla 239892'!$A$4:$AM$19, 9,FALSE)</f>
        <v>109</v>
      </c>
      <c r="S56" s="16" t="str">
        <f>VLOOKUP($J56,'[3]Tabla 239892'!$A$4:$AM$19, 10,FALSE)</f>
        <v>Zamora</v>
      </c>
      <c r="T56" s="16">
        <f>VLOOKUP($J56,'[3]Tabla 239892'!$A$4:$AM$19, 11,FALSE)</f>
        <v>109</v>
      </c>
      <c r="U56" s="16" t="str">
        <f>VLOOKUP($J56,'[3]Tabla 239892'!$A$4:$AM$19, 12,FALSE)</f>
        <v>Zamora</v>
      </c>
      <c r="V56" s="16">
        <f>VLOOKUP($J56,'[3]Tabla 239892'!$A$4:$AM$19, 13,FALSE)</f>
        <v>16</v>
      </c>
      <c r="W56" s="16" t="str">
        <f>VLOOKUP($J56,'[3]Tabla 239892'!$A$4:$AM$19, 14,FALSE)</f>
        <v>Michoacán</v>
      </c>
      <c r="X56" s="16">
        <f>VLOOKUP($J56,'[3]Tabla 239892'!$A$4:$AM$19, 15,FALSE)</f>
        <v>59600</v>
      </c>
      <c r="Y56" s="16" t="str">
        <f>VLOOKUP($J56,'[3]Tabla 239892'!$A$4:$AM$19, 16,FALSE)</f>
        <v>Soledad Salcedo Mora</v>
      </c>
      <c r="Z56" s="16" t="str">
        <f>VLOOKUP($J56,'[3]Tabla 239892'!$A$4:$AM$19, 17,FALSE)</f>
        <v xml:space="preserve">Lunes, Martes y Miercoles de 10:00 a 13:00 horas y Marte y Jueves de 16:00 a 18:00 </v>
      </c>
      <c r="AA56" s="18">
        <v>30</v>
      </c>
      <c r="AB56" s="18" t="s">
        <v>91</v>
      </c>
      <c r="AC56" s="18">
        <v>7</v>
      </c>
      <c r="AD56" s="16" t="str">
        <f>VLOOKUP($AC56,'[3]Tabla 239893'!$A$4:$AN$19,2,FALSE)</f>
        <v>Local Morelos</v>
      </c>
      <c r="AE56" s="18" t="s">
        <v>116</v>
      </c>
      <c r="AF56" s="16" t="s">
        <v>95</v>
      </c>
      <c r="AG56" s="16">
        <v>1</v>
      </c>
      <c r="AH56" s="16" t="str">
        <f>VLOOKUP($AG56,'[3]Tabla 239892'!$A$4:$AM$19, 2,FALSE)</f>
        <v xml:space="preserve">                                   DIF                                                                                                                                                 </v>
      </c>
      <c r="AI56" s="16" t="str">
        <f>VLOOKUP($AG56,'[3]Tabla 239892'!$A$4:$AM$19, 3,FALSE)</f>
        <v>Calle</v>
      </c>
      <c r="AJ56" s="16" t="str">
        <f>VLOOKUP($AG56,'[3]Tabla 239892'!$A$4:$AM$19, 4,FALSE)</f>
        <v>Obrero</v>
      </c>
      <c r="AK56" s="16">
        <f>VLOOKUP($AG56,'[3]Tabla 239892'!$A$4:$AM$19, 5,FALSE)</f>
        <v>746</v>
      </c>
      <c r="AL56" s="16">
        <f>VLOOKUP($AG56,'[3]Tabla 239892'!$A$4:$AM$19, 6,FALSE)</f>
        <v>0</v>
      </c>
      <c r="AM56" s="16" t="str">
        <f>VLOOKUP($AG56,'[3]Tabla 239892'!$A$4:$AM$19, 7,FALSE)</f>
        <v>Colonia</v>
      </c>
      <c r="AN56" s="16" t="str">
        <f>VLOOKUP($AG56,'[3]Tabla 239892'!$A$4:$AM$19, 8,FALSE)</f>
        <v>Las Fuentes</v>
      </c>
      <c r="AO56" s="16">
        <f>VLOOKUP($AG56,'[3]Tabla 239892'!$A$4:$AM$19, 9,FALSE)</f>
        <v>109</v>
      </c>
      <c r="AP56" s="16" t="str">
        <f>VLOOKUP($AG56,'[3]Tabla 239892'!$A$4:$AM$19, 10,FALSE)</f>
        <v>Zamora</v>
      </c>
      <c r="AQ56" s="16">
        <f>VLOOKUP($AG56,'[3]Tabla 239892'!$A$4:$AM$19, 11,FALSE)</f>
        <v>109</v>
      </c>
      <c r="AR56" s="16" t="str">
        <f>VLOOKUP($AG56,'[3]Tabla 239892'!$A$4:$AM$19, 12,FALSE)</f>
        <v>Zamora</v>
      </c>
      <c r="AS56" s="16">
        <f>VLOOKUP($AG56,'[3]Tabla 239892'!$A$4:$AM$19, 13,FALSE)</f>
        <v>16</v>
      </c>
      <c r="AT56" s="16" t="str">
        <f>VLOOKUP($AG56,'[3]Tabla 239892'!$A$4:$AM$19, 14,FALSE)</f>
        <v>Michoacán</v>
      </c>
      <c r="AU56" s="16">
        <f>VLOOKUP($AG56,'[3]Tabla 239892'!$A$4:$AM$19, 15,FALSE)</f>
        <v>59699</v>
      </c>
      <c r="AV56" s="16" t="str">
        <f>VLOOKUP($AG56,'[3]Tabla 239892'!$A$4:$AM$19, 16,FALSE)</f>
        <v>Ivan de Jesus Martínez Vega</v>
      </c>
      <c r="AW56" s="16" t="str">
        <f>VLOOKUP($AG56,'[3]Tabla 239892'!$A$4:$AM$19, 17,FALSE)</f>
        <v xml:space="preserve">Lunes a Viernes de 8:00 a 15:00 horas </v>
      </c>
      <c r="AX56" s="18" t="s">
        <v>91</v>
      </c>
      <c r="AY56" s="18" t="s">
        <v>91</v>
      </c>
      <c r="AZ56" s="17">
        <v>43007</v>
      </c>
      <c r="BA56" s="16" t="s">
        <v>96</v>
      </c>
      <c r="BB56" s="16">
        <v>2015</v>
      </c>
      <c r="BC56" s="17">
        <v>42369</v>
      </c>
      <c r="BD56" s="18" t="s">
        <v>209</v>
      </c>
    </row>
    <row r="57" spans="1:56" ht="67.5" x14ac:dyDescent="0.25">
      <c r="A57" s="23" t="s">
        <v>44</v>
      </c>
      <c r="B57" s="24" t="s">
        <v>225</v>
      </c>
      <c r="C57" s="24" t="s">
        <v>46</v>
      </c>
      <c r="D57" s="24" t="s">
        <v>226</v>
      </c>
      <c r="E57" s="23" t="s">
        <v>48</v>
      </c>
      <c r="F57" s="18" t="s">
        <v>210</v>
      </c>
      <c r="G57" s="22" t="s">
        <v>91</v>
      </c>
      <c r="H57" s="18" t="s">
        <v>91</v>
      </c>
      <c r="I57" s="18" t="s">
        <v>52</v>
      </c>
      <c r="J57" s="18">
        <v>13</v>
      </c>
      <c r="K57" s="16" t="str">
        <f>VLOOKUP($J57,'[3]Tabla 239892'!$A$4:$AM$19, 2,FALSE)</f>
        <v xml:space="preserve">Local </v>
      </c>
      <c r="L57" s="16" t="str">
        <f>VLOOKUP($J57,'[3]Tabla 239892'!$A$4:$AM$19, 3,FALSE)</f>
        <v>Calle</v>
      </c>
      <c r="M57" s="16" t="str">
        <f>VLOOKUP($J57,'[3]Tabla 239892'!$A$4:$AM$19, 4,FALSE)</f>
        <v>20 de noviembre</v>
      </c>
      <c r="N57" s="16" t="str">
        <f>VLOOKUP($J57,'[3]Tabla 239892'!$A$4:$AM$19, 5,FALSE)</f>
        <v>s/n</v>
      </c>
      <c r="O57" s="16">
        <f>VLOOKUP($J57,'[3]Tabla 239892'!$A$4:$AM$19, 6,FALSE)</f>
        <v>0</v>
      </c>
      <c r="P57" s="16" t="str">
        <f>VLOOKUP($J57,'[3]Tabla 239892'!$A$4:$AM$19, 7,FALSE)</f>
        <v>Colonia</v>
      </c>
      <c r="Q57" s="16" t="str">
        <f>VLOOKUP($J57,'[3]Tabla 239892'!$A$4:$AM$19, 8,FALSE)</f>
        <v>20 de Noviembre</v>
      </c>
      <c r="R57" s="16">
        <f>VLOOKUP($J57,'[3]Tabla 239892'!$A$4:$AM$19, 9,FALSE)</f>
        <v>109</v>
      </c>
      <c r="S57" s="16" t="str">
        <f>VLOOKUP($J57,'[3]Tabla 239892'!$A$4:$AM$19, 10,FALSE)</f>
        <v>Zamora</v>
      </c>
      <c r="T57" s="16">
        <f>VLOOKUP($J57,'[3]Tabla 239892'!$A$4:$AM$19, 11,FALSE)</f>
        <v>109</v>
      </c>
      <c r="U57" s="16" t="str">
        <f>VLOOKUP($J57,'[3]Tabla 239892'!$A$4:$AM$19, 12,FALSE)</f>
        <v>Zamora</v>
      </c>
      <c r="V57" s="16">
        <f>VLOOKUP($J57,'[3]Tabla 239892'!$A$4:$AM$19, 13,FALSE)</f>
        <v>16</v>
      </c>
      <c r="W57" s="16" t="str">
        <f>VLOOKUP($J57,'[3]Tabla 239892'!$A$4:$AM$19, 14,FALSE)</f>
        <v>Michoacán</v>
      </c>
      <c r="X57" s="16">
        <f>VLOOKUP($J57,'[3]Tabla 239892'!$A$4:$AM$19, 15,FALSE)</f>
        <v>59660</v>
      </c>
      <c r="Y57" s="16" t="str">
        <f>VLOOKUP($J57,'[3]Tabla 239892'!$A$4:$AM$19, 16,FALSE)</f>
        <v>Soledad Salcedo Mora</v>
      </c>
      <c r="Z57" s="16" t="str">
        <f>VLOOKUP($J57,'[3]Tabla 239892'!$A$4:$AM$19, 17,FALSE)</f>
        <v xml:space="preserve">Lunes, Martes y Miercoles de 10:00 a 13:00 horas y Marte y Jueves de 16:00 a 18:00 </v>
      </c>
      <c r="AA57" s="18">
        <v>30</v>
      </c>
      <c r="AB57" s="18" t="s">
        <v>91</v>
      </c>
      <c r="AC57" s="18">
        <v>13</v>
      </c>
      <c r="AD57" s="16" t="str">
        <f>VLOOKUP($AC57,'[3]Tabla 239893'!$A$4:$AN$19,2,FALSE)</f>
        <v>Local 20 de noviembre</v>
      </c>
      <c r="AE57" s="18" t="s">
        <v>116</v>
      </c>
      <c r="AF57" s="16" t="s">
        <v>95</v>
      </c>
      <c r="AG57" s="16">
        <v>1</v>
      </c>
      <c r="AH57" s="16" t="str">
        <f>VLOOKUP($AG57,'[3]Tabla 239892'!$A$4:$AM$19, 2,FALSE)</f>
        <v xml:space="preserve">                                   DIF                                                                                                                                                 </v>
      </c>
      <c r="AI57" s="16" t="str">
        <f>VLOOKUP($AG57,'[3]Tabla 239892'!$A$4:$AM$19, 3,FALSE)</f>
        <v>Calle</v>
      </c>
      <c r="AJ57" s="16" t="str">
        <f>VLOOKUP($AG57,'[3]Tabla 239892'!$A$4:$AM$19, 4,FALSE)</f>
        <v>Obrero</v>
      </c>
      <c r="AK57" s="16">
        <f>VLOOKUP($AG57,'[3]Tabla 239892'!$A$4:$AM$19, 5,FALSE)</f>
        <v>746</v>
      </c>
      <c r="AL57" s="16">
        <f>VLOOKUP($AG57,'[3]Tabla 239892'!$A$4:$AM$19, 6,FALSE)</f>
        <v>0</v>
      </c>
      <c r="AM57" s="16" t="str">
        <f>VLOOKUP($AG57,'[3]Tabla 239892'!$A$4:$AM$19, 7,FALSE)</f>
        <v>Colonia</v>
      </c>
      <c r="AN57" s="16" t="str">
        <f>VLOOKUP($AG57,'[3]Tabla 239892'!$A$4:$AM$19, 8,FALSE)</f>
        <v>Las Fuentes</v>
      </c>
      <c r="AO57" s="16">
        <f>VLOOKUP($AG57,'[3]Tabla 239892'!$A$4:$AM$19, 9,FALSE)</f>
        <v>109</v>
      </c>
      <c r="AP57" s="16" t="str">
        <f>VLOOKUP($AG57,'[3]Tabla 239892'!$A$4:$AM$19, 10,FALSE)</f>
        <v>Zamora</v>
      </c>
      <c r="AQ57" s="16">
        <f>VLOOKUP($AG57,'[3]Tabla 239892'!$A$4:$AM$19, 11,FALSE)</f>
        <v>109</v>
      </c>
      <c r="AR57" s="16" t="str">
        <f>VLOOKUP($AG57,'[3]Tabla 239892'!$A$4:$AM$19, 12,FALSE)</f>
        <v>Zamora</v>
      </c>
      <c r="AS57" s="16">
        <f>VLOOKUP($AG57,'[3]Tabla 239892'!$A$4:$AM$19, 13,FALSE)</f>
        <v>16</v>
      </c>
      <c r="AT57" s="16" t="str">
        <f>VLOOKUP($AG57,'[3]Tabla 239892'!$A$4:$AM$19, 14,FALSE)</f>
        <v>Michoacán</v>
      </c>
      <c r="AU57" s="16">
        <f>VLOOKUP($AG57,'[3]Tabla 239892'!$A$4:$AM$19, 15,FALSE)</f>
        <v>59699</v>
      </c>
      <c r="AV57" s="16" t="str">
        <f>VLOOKUP($AG57,'[3]Tabla 239892'!$A$4:$AM$19, 16,FALSE)</f>
        <v>Ivan de Jesus Martínez Vega</v>
      </c>
      <c r="AW57" s="16" t="str">
        <f>VLOOKUP($AG57,'[3]Tabla 239892'!$A$4:$AM$19, 17,FALSE)</f>
        <v xml:space="preserve">Lunes a Viernes de 8:00 a 15:00 horas </v>
      </c>
      <c r="AX57" s="18" t="s">
        <v>91</v>
      </c>
      <c r="AY57" s="18" t="s">
        <v>91</v>
      </c>
      <c r="AZ57" s="17">
        <v>43007</v>
      </c>
      <c r="BA57" s="16" t="s">
        <v>96</v>
      </c>
      <c r="BB57" s="16">
        <v>2015</v>
      </c>
      <c r="BC57" s="17">
        <v>42369</v>
      </c>
      <c r="BD57" s="18" t="s">
        <v>209</v>
      </c>
    </row>
    <row r="58" spans="1:56" ht="67.5" x14ac:dyDescent="0.25">
      <c r="A58" s="21" t="s">
        <v>44</v>
      </c>
      <c r="B58" s="18" t="s">
        <v>227</v>
      </c>
      <c r="C58" s="18" t="s">
        <v>228</v>
      </c>
      <c r="D58" s="18" t="s">
        <v>229</v>
      </c>
      <c r="E58" s="18" t="s">
        <v>48</v>
      </c>
      <c r="F58" s="18" t="s">
        <v>230</v>
      </c>
      <c r="G58" s="22" t="s">
        <v>91</v>
      </c>
      <c r="H58" s="18" t="s">
        <v>91</v>
      </c>
      <c r="I58" s="18" t="s">
        <v>52</v>
      </c>
      <c r="J58" s="18">
        <v>1</v>
      </c>
      <c r="K58" s="16" t="str">
        <f>VLOOKUP($J58,'[3]Tabla 239892'!$A$4:$AM$19, 2,FALSE)</f>
        <v xml:space="preserve">                                   DIF                                                                                                                                                 </v>
      </c>
      <c r="L58" s="16" t="str">
        <f>VLOOKUP($J58,'[3]Tabla 239892'!$A$4:$AM$19, 3,FALSE)</f>
        <v>Calle</v>
      </c>
      <c r="M58" s="16" t="str">
        <f>VLOOKUP($J58,'[3]Tabla 239892'!$A$4:$AM$19, 4,FALSE)</f>
        <v>Obrero</v>
      </c>
      <c r="N58" s="16">
        <f>VLOOKUP($J58,'[3]Tabla 239892'!$A$4:$AM$19, 5,FALSE)</f>
        <v>746</v>
      </c>
      <c r="O58" s="16">
        <f>VLOOKUP($J58,'[3]Tabla 239892'!$A$4:$AM$19, 6,FALSE)</f>
        <v>0</v>
      </c>
      <c r="P58" s="16" t="str">
        <f>VLOOKUP($J58,'[3]Tabla 239892'!$A$4:$AM$19, 7,FALSE)</f>
        <v>Colonia</v>
      </c>
      <c r="Q58" s="16" t="str">
        <f>VLOOKUP($J58,'[3]Tabla 239892'!$A$4:$AM$19, 8,FALSE)</f>
        <v>Las Fuentes</v>
      </c>
      <c r="R58" s="16">
        <f>VLOOKUP($J58,'[3]Tabla 239892'!$A$4:$AM$19, 9,FALSE)</f>
        <v>109</v>
      </c>
      <c r="S58" s="16" t="str">
        <f>VLOOKUP($J58,'[3]Tabla 239892'!$A$4:$AM$19, 10,FALSE)</f>
        <v>Zamora</v>
      </c>
      <c r="T58" s="16">
        <f>VLOOKUP($J58,'[3]Tabla 239892'!$A$4:$AM$19, 11,FALSE)</f>
        <v>109</v>
      </c>
      <c r="U58" s="16" t="str">
        <f>VLOOKUP($J58,'[3]Tabla 239892'!$A$4:$AM$19, 12,FALSE)</f>
        <v>Zamora</v>
      </c>
      <c r="V58" s="16">
        <f>VLOOKUP($J58,'[3]Tabla 239892'!$A$4:$AM$19, 13,FALSE)</f>
        <v>16</v>
      </c>
      <c r="W58" s="16" t="str">
        <f>VLOOKUP($J58,'[3]Tabla 239892'!$A$4:$AM$19, 14,FALSE)</f>
        <v>Michoacán</v>
      </c>
      <c r="X58" s="16">
        <f>VLOOKUP($J58,'[3]Tabla 239892'!$A$4:$AM$19, 15,FALSE)</f>
        <v>59699</v>
      </c>
      <c r="Y58" s="16" t="str">
        <f>VLOOKUP($J58,'[3]Tabla 239892'!$A$4:$AM$19, 16,FALSE)</f>
        <v>Ivan de Jesus Martínez Vega</v>
      </c>
      <c r="Z58" s="16" t="str">
        <f>VLOOKUP($J58,'[3]Tabla 239892'!$A$4:$AM$19, 17,FALSE)</f>
        <v xml:space="preserve">Lunes a Viernes de 8:00 a 15:00 horas </v>
      </c>
      <c r="AA58" s="18" t="s">
        <v>103</v>
      </c>
      <c r="AB58" s="18" t="s">
        <v>91</v>
      </c>
      <c r="AC58" s="18" t="s">
        <v>91</v>
      </c>
      <c r="AD58" s="16" t="e">
        <f>VLOOKUP($AC58,'[3]Tabla 239893'!$A$4:$AN$19,2,FALSE)</f>
        <v>#N/A</v>
      </c>
      <c r="AE58" s="18" t="s">
        <v>116</v>
      </c>
      <c r="AF58" s="16" t="s">
        <v>95</v>
      </c>
      <c r="AG58" s="16">
        <v>1</v>
      </c>
      <c r="AH58" s="16" t="str">
        <f>VLOOKUP($AG58,'[3]Tabla 239892'!$A$4:$AM$19, 2,FALSE)</f>
        <v xml:space="preserve">                                   DIF                                                                                                                                                 </v>
      </c>
      <c r="AI58" s="16" t="str">
        <f>VLOOKUP($AG58,'[3]Tabla 239892'!$A$4:$AM$19, 3,FALSE)</f>
        <v>Calle</v>
      </c>
      <c r="AJ58" s="16" t="str">
        <f>VLOOKUP($AG58,'[3]Tabla 239892'!$A$4:$AM$19, 4,FALSE)</f>
        <v>Obrero</v>
      </c>
      <c r="AK58" s="16">
        <f>VLOOKUP($AG58,'[3]Tabla 239892'!$A$4:$AM$19, 5,FALSE)</f>
        <v>746</v>
      </c>
      <c r="AL58" s="16">
        <f>VLOOKUP($AG58,'[3]Tabla 239892'!$A$4:$AM$19, 6,FALSE)</f>
        <v>0</v>
      </c>
      <c r="AM58" s="16" t="str">
        <f>VLOOKUP($AG58,'[3]Tabla 239892'!$A$4:$AM$19, 7,FALSE)</f>
        <v>Colonia</v>
      </c>
      <c r="AN58" s="16" t="str">
        <f>VLOOKUP($AG58,'[3]Tabla 239892'!$A$4:$AM$19, 8,FALSE)</f>
        <v>Las Fuentes</v>
      </c>
      <c r="AO58" s="16">
        <f>VLOOKUP($AG58,'[3]Tabla 239892'!$A$4:$AM$19, 9,FALSE)</f>
        <v>109</v>
      </c>
      <c r="AP58" s="16" t="str">
        <f>VLOOKUP($AG58,'[3]Tabla 239892'!$A$4:$AM$19, 10,FALSE)</f>
        <v>Zamora</v>
      </c>
      <c r="AQ58" s="16">
        <f>VLOOKUP($AG58,'[3]Tabla 239892'!$A$4:$AM$19, 11,FALSE)</f>
        <v>109</v>
      </c>
      <c r="AR58" s="16" t="str">
        <f>VLOOKUP($AG58,'[3]Tabla 239892'!$A$4:$AM$19, 12,FALSE)</f>
        <v>Zamora</v>
      </c>
      <c r="AS58" s="16">
        <f>VLOOKUP($AG58,'[3]Tabla 239892'!$A$4:$AM$19, 13,FALSE)</f>
        <v>16</v>
      </c>
      <c r="AT58" s="16" t="str">
        <f>VLOOKUP($AG58,'[3]Tabla 239892'!$A$4:$AM$19, 14,FALSE)</f>
        <v>Michoacán</v>
      </c>
      <c r="AU58" s="16">
        <f>VLOOKUP($AG58,'[3]Tabla 239892'!$A$4:$AM$19, 15,FALSE)</f>
        <v>59699</v>
      </c>
      <c r="AV58" s="16" t="str">
        <f>VLOOKUP($AG58,'[3]Tabla 239892'!$A$4:$AM$19, 16,FALSE)</f>
        <v>Ivan de Jesus Martínez Vega</v>
      </c>
      <c r="AW58" s="16" t="str">
        <f>VLOOKUP($AG58,'[3]Tabla 239892'!$A$4:$AM$19, 17,FALSE)</f>
        <v xml:space="preserve">Lunes a Viernes de 8:00 a 15:00 horas </v>
      </c>
      <c r="AX58" s="18" t="s">
        <v>91</v>
      </c>
      <c r="AY58" s="18" t="s">
        <v>91</v>
      </c>
      <c r="AZ58" s="17">
        <v>43007</v>
      </c>
      <c r="BA58" s="16" t="s">
        <v>96</v>
      </c>
      <c r="BB58" s="16">
        <v>2015</v>
      </c>
      <c r="BC58" s="17">
        <v>42369</v>
      </c>
      <c r="BD58" s="18" t="s">
        <v>194</v>
      </c>
    </row>
    <row r="59" spans="1:56" ht="67.5" x14ac:dyDescent="0.25">
      <c r="A59" s="21" t="s">
        <v>44</v>
      </c>
      <c r="B59" s="21" t="s">
        <v>231</v>
      </c>
      <c r="C59" s="18" t="s">
        <v>228</v>
      </c>
      <c r="D59" s="18" t="s">
        <v>232</v>
      </c>
      <c r="E59" s="18" t="s">
        <v>48</v>
      </c>
      <c r="F59" s="18" t="s">
        <v>230</v>
      </c>
      <c r="G59" s="22" t="s">
        <v>91</v>
      </c>
      <c r="H59" s="18" t="s">
        <v>91</v>
      </c>
      <c r="I59" s="18" t="s">
        <v>52</v>
      </c>
      <c r="J59" s="18">
        <v>1</v>
      </c>
      <c r="K59" s="16" t="str">
        <f>VLOOKUP($J59,'[3]Tabla 239892'!$A$4:$AM$19, 2,FALSE)</f>
        <v xml:space="preserve">                                   DIF                                                                                                                                                 </v>
      </c>
      <c r="L59" s="16" t="str">
        <f>VLOOKUP($J59,'[3]Tabla 239892'!$A$4:$AM$19, 3,FALSE)</f>
        <v>Calle</v>
      </c>
      <c r="M59" s="16" t="str">
        <f>VLOOKUP($J59,'[3]Tabla 239892'!$A$4:$AM$19, 4,FALSE)</f>
        <v>Obrero</v>
      </c>
      <c r="N59" s="16">
        <f>VLOOKUP($J59,'[3]Tabla 239892'!$A$4:$AM$19, 5,FALSE)</f>
        <v>746</v>
      </c>
      <c r="O59" s="16">
        <f>VLOOKUP($J59,'[3]Tabla 239892'!$A$4:$AM$19, 6,FALSE)</f>
        <v>0</v>
      </c>
      <c r="P59" s="16" t="str">
        <f>VLOOKUP($J59,'[3]Tabla 239892'!$A$4:$AM$19, 7,FALSE)</f>
        <v>Colonia</v>
      </c>
      <c r="Q59" s="16" t="str">
        <f>VLOOKUP($J59,'[3]Tabla 239892'!$A$4:$AM$19, 8,FALSE)</f>
        <v>Las Fuentes</v>
      </c>
      <c r="R59" s="16">
        <f>VLOOKUP($J59,'[3]Tabla 239892'!$A$4:$AM$19, 9,FALSE)</f>
        <v>109</v>
      </c>
      <c r="S59" s="16" t="str">
        <f>VLOOKUP($J59,'[3]Tabla 239892'!$A$4:$AM$19, 10,FALSE)</f>
        <v>Zamora</v>
      </c>
      <c r="T59" s="16">
        <f>VLOOKUP($J59,'[3]Tabla 239892'!$A$4:$AM$19, 11,FALSE)</f>
        <v>109</v>
      </c>
      <c r="U59" s="16" t="str">
        <f>VLOOKUP($J59,'[3]Tabla 239892'!$A$4:$AM$19, 12,FALSE)</f>
        <v>Zamora</v>
      </c>
      <c r="V59" s="16">
        <f>VLOOKUP($J59,'[3]Tabla 239892'!$A$4:$AM$19, 13,FALSE)</f>
        <v>16</v>
      </c>
      <c r="W59" s="16" t="str">
        <f>VLOOKUP($J59,'[3]Tabla 239892'!$A$4:$AM$19, 14,FALSE)</f>
        <v>Michoacán</v>
      </c>
      <c r="X59" s="16">
        <f>VLOOKUP($J59,'[3]Tabla 239892'!$A$4:$AM$19, 15,FALSE)</f>
        <v>59699</v>
      </c>
      <c r="Y59" s="16" t="str">
        <f>VLOOKUP($J59,'[3]Tabla 239892'!$A$4:$AM$19, 16,FALSE)</f>
        <v>Ivan de Jesus Martínez Vega</v>
      </c>
      <c r="Z59" s="16" t="str">
        <f>VLOOKUP($J59,'[3]Tabla 239892'!$A$4:$AM$19, 17,FALSE)</f>
        <v xml:space="preserve">Lunes a Viernes de 8:00 a 15:00 horas </v>
      </c>
      <c r="AA59" s="18" t="s">
        <v>103</v>
      </c>
      <c r="AB59" s="18" t="s">
        <v>91</v>
      </c>
      <c r="AC59" s="18" t="s">
        <v>91</v>
      </c>
      <c r="AD59" s="16" t="e">
        <f>VLOOKUP($AC59,'[3]Tabla 239893'!$A$4:$AN$19,2,FALSE)</f>
        <v>#N/A</v>
      </c>
      <c r="AE59" s="18" t="s">
        <v>116</v>
      </c>
      <c r="AF59" s="16" t="s">
        <v>95</v>
      </c>
      <c r="AG59" s="16">
        <v>1</v>
      </c>
      <c r="AH59" s="16" t="str">
        <f>VLOOKUP($AG59,'[3]Tabla 239892'!$A$4:$AM$19, 2,FALSE)</f>
        <v xml:space="preserve">                                   DIF                                                                                                                                                 </v>
      </c>
      <c r="AI59" s="16" t="str">
        <f>VLOOKUP($AG59,'[3]Tabla 239892'!$A$4:$AM$19, 3,FALSE)</f>
        <v>Calle</v>
      </c>
      <c r="AJ59" s="16" t="str">
        <f>VLOOKUP($AG59,'[3]Tabla 239892'!$A$4:$AM$19, 4,FALSE)</f>
        <v>Obrero</v>
      </c>
      <c r="AK59" s="16">
        <f>VLOOKUP($AG59,'[3]Tabla 239892'!$A$4:$AM$19, 5,FALSE)</f>
        <v>746</v>
      </c>
      <c r="AL59" s="16">
        <f>VLOOKUP($AG59,'[3]Tabla 239892'!$A$4:$AM$19, 6,FALSE)</f>
        <v>0</v>
      </c>
      <c r="AM59" s="16" t="str">
        <f>VLOOKUP($AG59,'[3]Tabla 239892'!$A$4:$AM$19, 7,FALSE)</f>
        <v>Colonia</v>
      </c>
      <c r="AN59" s="16" t="str">
        <f>VLOOKUP($AG59,'[3]Tabla 239892'!$A$4:$AM$19, 8,FALSE)</f>
        <v>Las Fuentes</v>
      </c>
      <c r="AO59" s="16">
        <f>VLOOKUP($AG59,'[3]Tabla 239892'!$A$4:$AM$19, 9,FALSE)</f>
        <v>109</v>
      </c>
      <c r="AP59" s="16" t="str">
        <f>VLOOKUP($AG59,'[3]Tabla 239892'!$A$4:$AM$19, 10,FALSE)</f>
        <v>Zamora</v>
      </c>
      <c r="AQ59" s="16">
        <f>VLOOKUP($AG59,'[3]Tabla 239892'!$A$4:$AM$19, 11,FALSE)</f>
        <v>109</v>
      </c>
      <c r="AR59" s="16" t="str">
        <f>VLOOKUP($AG59,'[3]Tabla 239892'!$A$4:$AM$19, 12,FALSE)</f>
        <v>Zamora</v>
      </c>
      <c r="AS59" s="16">
        <f>VLOOKUP($AG59,'[3]Tabla 239892'!$A$4:$AM$19, 13,FALSE)</f>
        <v>16</v>
      </c>
      <c r="AT59" s="16" t="str">
        <f>VLOOKUP($AG59,'[3]Tabla 239892'!$A$4:$AM$19, 14,FALSE)</f>
        <v>Michoacán</v>
      </c>
      <c r="AU59" s="16">
        <f>VLOOKUP($AG59,'[3]Tabla 239892'!$A$4:$AM$19, 15,FALSE)</f>
        <v>59699</v>
      </c>
      <c r="AV59" s="16" t="str">
        <f>VLOOKUP($AG59,'[3]Tabla 239892'!$A$4:$AM$19, 16,FALSE)</f>
        <v>Ivan de Jesus Martínez Vega</v>
      </c>
      <c r="AW59" s="16" t="str">
        <f>VLOOKUP($AG59,'[3]Tabla 239892'!$A$4:$AM$19, 17,FALSE)</f>
        <v xml:space="preserve">Lunes a Viernes de 8:00 a 15:00 horas </v>
      </c>
      <c r="AX59" s="18" t="s">
        <v>91</v>
      </c>
      <c r="AY59" s="18" t="s">
        <v>91</v>
      </c>
      <c r="AZ59" s="17">
        <v>43007</v>
      </c>
      <c r="BA59" s="16" t="s">
        <v>96</v>
      </c>
      <c r="BB59" s="16">
        <v>2015</v>
      </c>
      <c r="BC59" s="17">
        <v>42369</v>
      </c>
      <c r="BD59" s="18" t="s">
        <v>194</v>
      </c>
    </row>
    <row r="60" spans="1:56" ht="56.25" x14ac:dyDescent="0.25">
      <c r="A60" s="21" t="s">
        <v>44</v>
      </c>
      <c r="B60" s="21" t="s">
        <v>233</v>
      </c>
      <c r="C60" s="18" t="s">
        <v>234</v>
      </c>
      <c r="D60" s="18" t="s">
        <v>235</v>
      </c>
      <c r="E60" s="18" t="s">
        <v>48</v>
      </c>
      <c r="F60" s="18" t="s">
        <v>230</v>
      </c>
      <c r="G60" s="22" t="s">
        <v>91</v>
      </c>
      <c r="H60" s="18" t="s">
        <v>91</v>
      </c>
      <c r="I60" s="18" t="s">
        <v>52</v>
      </c>
      <c r="J60" s="18">
        <v>1</v>
      </c>
      <c r="K60" s="16" t="str">
        <f>VLOOKUP($J60,'[3]Tabla 239892'!$A$4:$AM$19, 2,FALSE)</f>
        <v xml:space="preserve">                                   DIF                                                                                                                                                 </v>
      </c>
      <c r="L60" s="16" t="str">
        <f>VLOOKUP($J60,'[3]Tabla 239892'!$A$4:$AM$19, 3,FALSE)</f>
        <v>Calle</v>
      </c>
      <c r="M60" s="16" t="str">
        <f>VLOOKUP($J60,'[3]Tabla 239892'!$A$4:$AM$19, 4,FALSE)</f>
        <v>Obrero</v>
      </c>
      <c r="N60" s="16">
        <f>VLOOKUP($J60,'[3]Tabla 239892'!$A$4:$AM$19, 5,FALSE)</f>
        <v>746</v>
      </c>
      <c r="O60" s="16">
        <f>VLOOKUP($J60,'[3]Tabla 239892'!$A$4:$AM$19, 6,FALSE)</f>
        <v>0</v>
      </c>
      <c r="P60" s="16" t="str">
        <f>VLOOKUP($J60,'[3]Tabla 239892'!$A$4:$AM$19, 7,FALSE)</f>
        <v>Colonia</v>
      </c>
      <c r="Q60" s="16" t="str">
        <f>VLOOKUP($J60,'[3]Tabla 239892'!$A$4:$AM$19, 8,FALSE)</f>
        <v>Las Fuentes</v>
      </c>
      <c r="R60" s="16">
        <f>VLOOKUP($J60,'[3]Tabla 239892'!$A$4:$AM$19, 9,FALSE)</f>
        <v>109</v>
      </c>
      <c r="S60" s="16" t="str">
        <f>VLOOKUP($J60,'[3]Tabla 239892'!$A$4:$AM$19, 10,FALSE)</f>
        <v>Zamora</v>
      </c>
      <c r="T60" s="16">
        <f>VLOOKUP($J60,'[3]Tabla 239892'!$A$4:$AM$19, 11,FALSE)</f>
        <v>109</v>
      </c>
      <c r="U60" s="16" t="str">
        <f>VLOOKUP($J60,'[3]Tabla 239892'!$A$4:$AM$19, 12,FALSE)</f>
        <v>Zamora</v>
      </c>
      <c r="V60" s="16">
        <f>VLOOKUP($J60,'[3]Tabla 239892'!$A$4:$AM$19, 13,FALSE)</f>
        <v>16</v>
      </c>
      <c r="W60" s="16" t="str">
        <f>VLOOKUP($J60,'[3]Tabla 239892'!$A$4:$AM$19, 14,FALSE)</f>
        <v>Michoacán</v>
      </c>
      <c r="X60" s="16">
        <f>VLOOKUP($J60,'[3]Tabla 239892'!$A$4:$AM$19, 15,FALSE)</f>
        <v>59699</v>
      </c>
      <c r="Y60" s="16" t="str">
        <f>VLOOKUP($J60,'[3]Tabla 239892'!$A$4:$AM$19, 16,FALSE)</f>
        <v>Ivan de Jesus Martínez Vega</v>
      </c>
      <c r="Z60" s="16" t="str">
        <f>VLOOKUP($J60,'[3]Tabla 239892'!$A$4:$AM$19, 17,FALSE)</f>
        <v xml:space="preserve">Lunes a Viernes de 8:00 a 15:00 horas </v>
      </c>
      <c r="AA60" s="18" t="s">
        <v>103</v>
      </c>
      <c r="AB60" s="18" t="s">
        <v>91</v>
      </c>
      <c r="AC60" s="18" t="s">
        <v>91</v>
      </c>
      <c r="AD60" s="16" t="e">
        <f>VLOOKUP($AC60,'[3]Tabla 239893'!$A$4:$AN$19,2,FALSE)</f>
        <v>#N/A</v>
      </c>
      <c r="AE60" s="18" t="s">
        <v>116</v>
      </c>
      <c r="AF60" s="16" t="s">
        <v>95</v>
      </c>
      <c r="AG60" s="16">
        <v>1</v>
      </c>
      <c r="AH60" s="16" t="str">
        <f>VLOOKUP($AG60,'[3]Tabla 239892'!$A$4:$AM$19, 2,FALSE)</f>
        <v xml:space="preserve">                                   DIF                                                                                                                                                 </v>
      </c>
      <c r="AI60" s="16" t="str">
        <f>VLOOKUP($AG60,'[3]Tabla 239892'!$A$4:$AM$19, 3,FALSE)</f>
        <v>Calle</v>
      </c>
      <c r="AJ60" s="16" t="str">
        <f>VLOOKUP($AG60,'[3]Tabla 239892'!$A$4:$AM$19, 4,FALSE)</f>
        <v>Obrero</v>
      </c>
      <c r="AK60" s="16">
        <f>VLOOKUP($AG60,'[3]Tabla 239892'!$A$4:$AM$19, 5,FALSE)</f>
        <v>746</v>
      </c>
      <c r="AL60" s="16">
        <f>VLOOKUP($AG60,'[3]Tabla 239892'!$A$4:$AM$19, 6,FALSE)</f>
        <v>0</v>
      </c>
      <c r="AM60" s="16" t="str">
        <f>VLOOKUP($AG60,'[3]Tabla 239892'!$A$4:$AM$19, 7,FALSE)</f>
        <v>Colonia</v>
      </c>
      <c r="AN60" s="16" t="str">
        <f>VLOOKUP($AG60,'[3]Tabla 239892'!$A$4:$AM$19, 8,FALSE)</f>
        <v>Las Fuentes</v>
      </c>
      <c r="AO60" s="16">
        <f>VLOOKUP($AG60,'[3]Tabla 239892'!$A$4:$AM$19, 9,FALSE)</f>
        <v>109</v>
      </c>
      <c r="AP60" s="16" t="str">
        <f>VLOOKUP($AG60,'[3]Tabla 239892'!$A$4:$AM$19, 10,FALSE)</f>
        <v>Zamora</v>
      </c>
      <c r="AQ60" s="16">
        <f>VLOOKUP($AG60,'[3]Tabla 239892'!$A$4:$AM$19, 11,FALSE)</f>
        <v>109</v>
      </c>
      <c r="AR60" s="16" t="str">
        <f>VLOOKUP($AG60,'[3]Tabla 239892'!$A$4:$AM$19, 12,FALSE)</f>
        <v>Zamora</v>
      </c>
      <c r="AS60" s="16">
        <f>VLOOKUP($AG60,'[3]Tabla 239892'!$A$4:$AM$19, 13,FALSE)</f>
        <v>16</v>
      </c>
      <c r="AT60" s="16" t="str">
        <f>VLOOKUP($AG60,'[3]Tabla 239892'!$A$4:$AM$19, 14,FALSE)</f>
        <v>Michoacán</v>
      </c>
      <c r="AU60" s="16">
        <f>VLOOKUP($AG60,'[3]Tabla 239892'!$A$4:$AM$19, 15,FALSE)</f>
        <v>59699</v>
      </c>
      <c r="AV60" s="16" t="str">
        <f>VLOOKUP($AG60,'[3]Tabla 239892'!$A$4:$AM$19, 16,FALSE)</f>
        <v>Ivan de Jesus Martínez Vega</v>
      </c>
      <c r="AW60" s="16" t="str">
        <f>VLOOKUP($AG60,'[3]Tabla 239892'!$A$4:$AM$19, 17,FALSE)</f>
        <v xml:space="preserve">Lunes a Viernes de 8:00 a 15:00 horas </v>
      </c>
      <c r="AX60" s="18" t="s">
        <v>91</v>
      </c>
      <c r="AY60" s="18" t="s">
        <v>91</v>
      </c>
      <c r="AZ60" s="17">
        <v>43007</v>
      </c>
      <c r="BA60" s="16" t="s">
        <v>96</v>
      </c>
      <c r="BB60" s="16">
        <v>2015</v>
      </c>
      <c r="BC60" s="17">
        <v>42369</v>
      </c>
      <c r="BD60" s="18" t="s">
        <v>236</v>
      </c>
    </row>
    <row r="61" spans="1:56" ht="56.25" x14ac:dyDescent="0.25">
      <c r="A61" s="21" t="s">
        <v>44</v>
      </c>
      <c r="B61" s="21" t="s">
        <v>237</v>
      </c>
      <c r="C61" s="18" t="s">
        <v>228</v>
      </c>
      <c r="D61" s="18" t="s">
        <v>238</v>
      </c>
      <c r="E61" s="18" t="s">
        <v>48</v>
      </c>
      <c r="F61" s="18" t="s">
        <v>230</v>
      </c>
      <c r="G61" s="22" t="s">
        <v>91</v>
      </c>
      <c r="H61" s="18" t="s">
        <v>91</v>
      </c>
      <c r="I61" s="18" t="s">
        <v>52</v>
      </c>
      <c r="J61" s="18">
        <v>1</v>
      </c>
      <c r="K61" s="16" t="str">
        <f>VLOOKUP($J61,'[3]Tabla 239892'!$A$4:$AM$19, 2,FALSE)</f>
        <v xml:space="preserve">                                   DIF                                                                                                                                                 </v>
      </c>
      <c r="L61" s="16" t="str">
        <f>VLOOKUP($J61,'[3]Tabla 239892'!$A$4:$AM$19, 3,FALSE)</f>
        <v>Calle</v>
      </c>
      <c r="M61" s="16" t="str">
        <f>VLOOKUP($J61,'[3]Tabla 239892'!$A$4:$AM$19, 4,FALSE)</f>
        <v>Obrero</v>
      </c>
      <c r="N61" s="16">
        <f>VLOOKUP($J61,'[3]Tabla 239892'!$A$4:$AM$19, 5,FALSE)</f>
        <v>746</v>
      </c>
      <c r="O61" s="16">
        <f>VLOOKUP($J61,'[3]Tabla 239892'!$A$4:$AM$19, 6,FALSE)</f>
        <v>0</v>
      </c>
      <c r="P61" s="16" t="str">
        <f>VLOOKUP($J61,'[3]Tabla 239892'!$A$4:$AM$19, 7,FALSE)</f>
        <v>Colonia</v>
      </c>
      <c r="Q61" s="16" t="str">
        <f>VLOOKUP($J61,'[3]Tabla 239892'!$A$4:$AM$19, 8,FALSE)</f>
        <v>Las Fuentes</v>
      </c>
      <c r="R61" s="16">
        <f>VLOOKUP($J61,'[3]Tabla 239892'!$A$4:$AM$19, 9,FALSE)</f>
        <v>109</v>
      </c>
      <c r="S61" s="16" t="str">
        <f>VLOOKUP($J61,'[3]Tabla 239892'!$A$4:$AM$19, 10,FALSE)</f>
        <v>Zamora</v>
      </c>
      <c r="T61" s="16">
        <f>VLOOKUP($J61,'[3]Tabla 239892'!$A$4:$AM$19, 11,FALSE)</f>
        <v>109</v>
      </c>
      <c r="U61" s="16" t="str">
        <f>VLOOKUP($J61,'[3]Tabla 239892'!$A$4:$AM$19, 12,FALSE)</f>
        <v>Zamora</v>
      </c>
      <c r="V61" s="16">
        <f>VLOOKUP($J61,'[3]Tabla 239892'!$A$4:$AM$19, 13,FALSE)</f>
        <v>16</v>
      </c>
      <c r="W61" s="16" t="str">
        <f>VLOOKUP($J61,'[3]Tabla 239892'!$A$4:$AM$19, 14,FALSE)</f>
        <v>Michoacán</v>
      </c>
      <c r="X61" s="16">
        <f>VLOOKUP($J61,'[3]Tabla 239892'!$A$4:$AM$19, 15,FALSE)</f>
        <v>59699</v>
      </c>
      <c r="Y61" s="16" t="str">
        <f>VLOOKUP($J61,'[3]Tabla 239892'!$A$4:$AM$19, 16,FALSE)</f>
        <v>Ivan de Jesus Martínez Vega</v>
      </c>
      <c r="Z61" s="16" t="str">
        <f>VLOOKUP($J61,'[3]Tabla 239892'!$A$4:$AM$19, 17,FALSE)</f>
        <v xml:space="preserve">Lunes a Viernes de 8:00 a 15:00 horas </v>
      </c>
      <c r="AA61" s="18" t="s">
        <v>103</v>
      </c>
      <c r="AB61" s="18" t="s">
        <v>91</v>
      </c>
      <c r="AC61" s="18" t="s">
        <v>91</v>
      </c>
      <c r="AD61" s="16" t="e">
        <f>VLOOKUP($AC61,'[3]Tabla 239893'!$A$4:$AN$19,2,FALSE)</f>
        <v>#N/A</v>
      </c>
      <c r="AE61" s="18" t="s">
        <v>116</v>
      </c>
      <c r="AF61" s="16" t="s">
        <v>95</v>
      </c>
      <c r="AG61" s="16">
        <v>1</v>
      </c>
      <c r="AH61" s="16" t="str">
        <f>VLOOKUP($AG61,'[3]Tabla 239892'!$A$4:$AM$19, 2,FALSE)</f>
        <v xml:space="preserve">                                   DIF                                                                                                                                                 </v>
      </c>
      <c r="AI61" s="16" t="str">
        <f>VLOOKUP($AG61,'[3]Tabla 239892'!$A$4:$AM$19, 3,FALSE)</f>
        <v>Calle</v>
      </c>
      <c r="AJ61" s="16" t="str">
        <f>VLOOKUP($AG61,'[3]Tabla 239892'!$A$4:$AM$19, 4,FALSE)</f>
        <v>Obrero</v>
      </c>
      <c r="AK61" s="16">
        <f>VLOOKUP($AG61,'[3]Tabla 239892'!$A$4:$AM$19, 5,FALSE)</f>
        <v>746</v>
      </c>
      <c r="AL61" s="16">
        <f>VLOOKUP($AG61,'[3]Tabla 239892'!$A$4:$AM$19, 6,FALSE)</f>
        <v>0</v>
      </c>
      <c r="AM61" s="16" t="str">
        <f>VLOOKUP($AG61,'[3]Tabla 239892'!$A$4:$AM$19, 7,FALSE)</f>
        <v>Colonia</v>
      </c>
      <c r="AN61" s="16" t="str">
        <f>VLOOKUP($AG61,'[3]Tabla 239892'!$A$4:$AM$19, 8,FALSE)</f>
        <v>Las Fuentes</v>
      </c>
      <c r="AO61" s="16">
        <f>VLOOKUP($AG61,'[3]Tabla 239892'!$A$4:$AM$19, 9,FALSE)</f>
        <v>109</v>
      </c>
      <c r="AP61" s="16" t="str">
        <f>VLOOKUP($AG61,'[3]Tabla 239892'!$A$4:$AM$19, 10,FALSE)</f>
        <v>Zamora</v>
      </c>
      <c r="AQ61" s="16">
        <f>VLOOKUP($AG61,'[3]Tabla 239892'!$A$4:$AM$19, 11,FALSE)</f>
        <v>109</v>
      </c>
      <c r="AR61" s="16" t="str">
        <f>VLOOKUP($AG61,'[3]Tabla 239892'!$A$4:$AM$19, 12,FALSE)</f>
        <v>Zamora</v>
      </c>
      <c r="AS61" s="16">
        <f>VLOOKUP($AG61,'[3]Tabla 239892'!$A$4:$AM$19, 13,FALSE)</f>
        <v>16</v>
      </c>
      <c r="AT61" s="16" t="str">
        <f>VLOOKUP($AG61,'[3]Tabla 239892'!$A$4:$AM$19, 14,FALSE)</f>
        <v>Michoacán</v>
      </c>
      <c r="AU61" s="16">
        <f>VLOOKUP($AG61,'[3]Tabla 239892'!$A$4:$AM$19, 15,FALSE)</f>
        <v>59699</v>
      </c>
      <c r="AV61" s="16" t="str">
        <f>VLOOKUP($AG61,'[3]Tabla 239892'!$A$4:$AM$19, 16,FALSE)</f>
        <v>Ivan de Jesus Martínez Vega</v>
      </c>
      <c r="AW61" s="16" t="str">
        <f>VLOOKUP($AG61,'[3]Tabla 239892'!$A$4:$AM$19, 17,FALSE)</f>
        <v xml:space="preserve">Lunes a Viernes de 8:00 a 15:00 horas </v>
      </c>
      <c r="AX61" s="18" t="s">
        <v>91</v>
      </c>
      <c r="AY61" s="18" t="s">
        <v>91</v>
      </c>
      <c r="AZ61" s="17">
        <v>43007</v>
      </c>
      <c r="BA61" s="16" t="s">
        <v>96</v>
      </c>
      <c r="BB61" s="16">
        <v>2015</v>
      </c>
      <c r="BC61" s="17">
        <v>42369</v>
      </c>
      <c r="BD61" s="18" t="s">
        <v>236</v>
      </c>
    </row>
    <row r="62" spans="1:56" ht="56.25" x14ac:dyDescent="0.25">
      <c r="A62" s="21" t="s">
        <v>44</v>
      </c>
      <c r="B62" s="21" t="s">
        <v>239</v>
      </c>
      <c r="C62" s="18" t="s">
        <v>228</v>
      </c>
      <c r="D62" s="18" t="s">
        <v>240</v>
      </c>
      <c r="E62" s="18" t="s">
        <v>48</v>
      </c>
      <c r="F62" s="18" t="s">
        <v>230</v>
      </c>
      <c r="G62" s="22" t="s">
        <v>91</v>
      </c>
      <c r="H62" s="18" t="s">
        <v>91</v>
      </c>
      <c r="I62" s="18" t="s">
        <v>52</v>
      </c>
      <c r="J62" s="18">
        <v>1</v>
      </c>
      <c r="K62" s="16" t="str">
        <f>VLOOKUP($J62,'[3]Tabla 239892'!$A$4:$AM$19, 2,FALSE)</f>
        <v xml:space="preserve">                                   DIF                                                                                                                                                 </v>
      </c>
      <c r="L62" s="16" t="str">
        <f>VLOOKUP($J62,'[3]Tabla 239892'!$A$4:$AM$19, 3,FALSE)</f>
        <v>Calle</v>
      </c>
      <c r="M62" s="16" t="str">
        <f>VLOOKUP($J62,'[3]Tabla 239892'!$A$4:$AM$19, 4,FALSE)</f>
        <v>Obrero</v>
      </c>
      <c r="N62" s="16">
        <f>VLOOKUP($J62,'[3]Tabla 239892'!$A$4:$AM$19, 5,FALSE)</f>
        <v>746</v>
      </c>
      <c r="O62" s="16">
        <f>VLOOKUP($J62,'[3]Tabla 239892'!$A$4:$AM$19, 6,FALSE)</f>
        <v>0</v>
      </c>
      <c r="P62" s="16" t="str">
        <f>VLOOKUP($J62,'[3]Tabla 239892'!$A$4:$AM$19, 7,FALSE)</f>
        <v>Colonia</v>
      </c>
      <c r="Q62" s="16" t="str">
        <f>VLOOKUP($J62,'[3]Tabla 239892'!$A$4:$AM$19, 8,FALSE)</f>
        <v>Las Fuentes</v>
      </c>
      <c r="R62" s="16">
        <f>VLOOKUP($J62,'[3]Tabla 239892'!$A$4:$AM$19, 9,FALSE)</f>
        <v>109</v>
      </c>
      <c r="S62" s="16" t="str">
        <f>VLOOKUP($J62,'[3]Tabla 239892'!$A$4:$AM$19, 10,FALSE)</f>
        <v>Zamora</v>
      </c>
      <c r="T62" s="16">
        <f>VLOOKUP($J62,'[3]Tabla 239892'!$A$4:$AM$19, 11,FALSE)</f>
        <v>109</v>
      </c>
      <c r="U62" s="16" t="str">
        <f>VLOOKUP($J62,'[3]Tabla 239892'!$A$4:$AM$19, 12,FALSE)</f>
        <v>Zamora</v>
      </c>
      <c r="V62" s="16">
        <f>VLOOKUP($J62,'[3]Tabla 239892'!$A$4:$AM$19, 13,FALSE)</f>
        <v>16</v>
      </c>
      <c r="W62" s="16" t="str">
        <f>VLOOKUP($J62,'[3]Tabla 239892'!$A$4:$AM$19, 14,FALSE)</f>
        <v>Michoacán</v>
      </c>
      <c r="X62" s="16">
        <f>VLOOKUP($J62,'[3]Tabla 239892'!$A$4:$AM$19, 15,FALSE)</f>
        <v>59699</v>
      </c>
      <c r="Y62" s="16" t="str">
        <f>VLOOKUP($J62,'[3]Tabla 239892'!$A$4:$AM$19, 16,FALSE)</f>
        <v>Ivan de Jesus Martínez Vega</v>
      </c>
      <c r="Z62" s="16" t="str">
        <f>VLOOKUP($J62,'[3]Tabla 239892'!$A$4:$AM$19, 17,FALSE)</f>
        <v xml:space="preserve">Lunes a Viernes de 8:00 a 15:00 horas </v>
      </c>
      <c r="AA62" s="18" t="s">
        <v>103</v>
      </c>
      <c r="AB62" s="18" t="s">
        <v>91</v>
      </c>
      <c r="AC62" s="18" t="s">
        <v>91</v>
      </c>
      <c r="AD62" s="16" t="e">
        <f>VLOOKUP($AC62,'[3]Tabla 239893'!$A$4:$AN$19,2,FALSE)</f>
        <v>#N/A</v>
      </c>
      <c r="AE62" s="18" t="s">
        <v>116</v>
      </c>
      <c r="AF62" s="16" t="s">
        <v>95</v>
      </c>
      <c r="AG62" s="16">
        <v>1</v>
      </c>
      <c r="AH62" s="16" t="str">
        <f>VLOOKUP($AG62,'[3]Tabla 239892'!$A$4:$AM$19, 2,FALSE)</f>
        <v xml:space="preserve">                                   DIF                                                                                                                                                 </v>
      </c>
      <c r="AI62" s="16" t="str">
        <f>VLOOKUP($AG62,'[3]Tabla 239892'!$A$4:$AM$19, 3,FALSE)</f>
        <v>Calle</v>
      </c>
      <c r="AJ62" s="16" t="str">
        <f>VLOOKUP($AG62,'[3]Tabla 239892'!$A$4:$AM$19, 4,FALSE)</f>
        <v>Obrero</v>
      </c>
      <c r="AK62" s="16">
        <f>VLOOKUP($AG62,'[3]Tabla 239892'!$A$4:$AM$19, 5,FALSE)</f>
        <v>746</v>
      </c>
      <c r="AL62" s="16">
        <f>VLOOKUP($AG62,'[3]Tabla 239892'!$A$4:$AM$19, 6,FALSE)</f>
        <v>0</v>
      </c>
      <c r="AM62" s="16" t="str">
        <f>VLOOKUP($AG62,'[3]Tabla 239892'!$A$4:$AM$19, 7,FALSE)</f>
        <v>Colonia</v>
      </c>
      <c r="AN62" s="16" t="str">
        <f>VLOOKUP($AG62,'[3]Tabla 239892'!$A$4:$AM$19, 8,FALSE)</f>
        <v>Las Fuentes</v>
      </c>
      <c r="AO62" s="16">
        <f>VLOOKUP($AG62,'[3]Tabla 239892'!$A$4:$AM$19, 9,FALSE)</f>
        <v>109</v>
      </c>
      <c r="AP62" s="16" t="str">
        <f>VLOOKUP($AG62,'[3]Tabla 239892'!$A$4:$AM$19, 10,FALSE)</f>
        <v>Zamora</v>
      </c>
      <c r="AQ62" s="16">
        <f>VLOOKUP($AG62,'[3]Tabla 239892'!$A$4:$AM$19, 11,FALSE)</f>
        <v>109</v>
      </c>
      <c r="AR62" s="16" t="str">
        <f>VLOOKUP($AG62,'[3]Tabla 239892'!$A$4:$AM$19, 12,FALSE)</f>
        <v>Zamora</v>
      </c>
      <c r="AS62" s="16">
        <f>VLOOKUP($AG62,'[3]Tabla 239892'!$A$4:$AM$19, 13,FALSE)</f>
        <v>16</v>
      </c>
      <c r="AT62" s="16" t="str">
        <f>VLOOKUP($AG62,'[3]Tabla 239892'!$A$4:$AM$19, 14,FALSE)</f>
        <v>Michoacán</v>
      </c>
      <c r="AU62" s="16">
        <f>VLOOKUP($AG62,'[3]Tabla 239892'!$A$4:$AM$19, 15,FALSE)</f>
        <v>59699</v>
      </c>
      <c r="AV62" s="16" t="str">
        <f>VLOOKUP($AG62,'[3]Tabla 239892'!$A$4:$AM$19, 16,FALSE)</f>
        <v>Ivan de Jesus Martínez Vega</v>
      </c>
      <c r="AW62" s="16" t="str">
        <f>VLOOKUP($AG62,'[3]Tabla 239892'!$A$4:$AM$19, 17,FALSE)</f>
        <v xml:space="preserve">Lunes a Viernes de 8:00 a 15:00 horas </v>
      </c>
      <c r="AX62" s="18" t="s">
        <v>91</v>
      </c>
      <c r="AY62" s="18" t="s">
        <v>91</v>
      </c>
      <c r="AZ62" s="17">
        <v>43007</v>
      </c>
      <c r="BA62" s="16" t="s">
        <v>96</v>
      </c>
      <c r="BB62" s="16">
        <v>2015</v>
      </c>
      <c r="BC62" s="17">
        <v>42369</v>
      </c>
      <c r="BD62" s="18" t="s">
        <v>236</v>
      </c>
    </row>
    <row r="63" spans="1:56" ht="56.25" x14ac:dyDescent="0.25">
      <c r="A63" s="21" t="s">
        <v>44</v>
      </c>
      <c r="B63" s="18" t="s">
        <v>241</v>
      </c>
      <c r="C63" s="18" t="s">
        <v>234</v>
      </c>
      <c r="D63" s="18" t="s">
        <v>242</v>
      </c>
      <c r="E63" s="18" t="s">
        <v>48</v>
      </c>
      <c r="F63" s="18" t="s">
        <v>230</v>
      </c>
      <c r="G63" s="22" t="s">
        <v>91</v>
      </c>
      <c r="H63" s="18" t="s">
        <v>91</v>
      </c>
      <c r="I63" s="18" t="s">
        <v>52</v>
      </c>
      <c r="J63" s="18">
        <v>1</v>
      </c>
      <c r="K63" s="16" t="str">
        <f>VLOOKUP($J63,'[3]Tabla 239892'!$A$4:$AM$19, 2,FALSE)</f>
        <v xml:space="preserve">                                   DIF                                                                                                                                                 </v>
      </c>
      <c r="L63" s="16" t="str">
        <f>VLOOKUP($J63,'[3]Tabla 239892'!$A$4:$AM$19, 3,FALSE)</f>
        <v>Calle</v>
      </c>
      <c r="M63" s="16" t="str">
        <f>VLOOKUP($J63,'[3]Tabla 239892'!$A$4:$AM$19, 4,FALSE)</f>
        <v>Obrero</v>
      </c>
      <c r="N63" s="16">
        <f>VLOOKUP($J63,'[3]Tabla 239892'!$A$4:$AM$19, 5,FALSE)</f>
        <v>746</v>
      </c>
      <c r="O63" s="16">
        <f>VLOOKUP($J63,'[3]Tabla 239892'!$A$4:$AM$19, 6,FALSE)</f>
        <v>0</v>
      </c>
      <c r="P63" s="16" t="str">
        <f>VLOOKUP($J63,'[3]Tabla 239892'!$A$4:$AM$19, 7,FALSE)</f>
        <v>Colonia</v>
      </c>
      <c r="Q63" s="16" t="str">
        <f>VLOOKUP($J63,'[3]Tabla 239892'!$A$4:$AM$19, 8,FALSE)</f>
        <v>Las Fuentes</v>
      </c>
      <c r="R63" s="16">
        <f>VLOOKUP($J63,'[3]Tabla 239892'!$A$4:$AM$19, 9,FALSE)</f>
        <v>109</v>
      </c>
      <c r="S63" s="16" t="str">
        <f>VLOOKUP($J63,'[3]Tabla 239892'!$A$4:$AM$19, 10,FALSE)</f>
        <v>Zamora</v>
      </c>
      <c r="T63" s="16">
        <f>VLOOKUP($J63,'[3]Tabla 239892'!$A$4:$AM$19, 11,FALSE)</f>
        <v>109</v>
      </c>
      <c r="U63" s="16" t="str">
        <f>VLOOKUP($J63,'[3]Tabla 239892'!$A$4:$AM$19, 12,FALSE)</f>
        <v>Zamora</v>
      </c>
      <c r="V63" s="16">
        <f>VLOOKUP($J63,'[3]Tabla 239892'!$A$4:$AM$19, 13,FALSE)</f>
        <v>16</v>
      </c>
      <c r="W63" s="16" t="str">
        <f>VLOOKUP($J63,'[3]Tabla 239892'!$A$4:$AM$19, 14,FALSE)</f>
        <v>Michoacán</v>
      </c>
      <c r="X63" s="16">
        <f>VLOOKUP($J63,'[3]Tabla 239892'!$A$4:$AM$19, 15,FALSE)</f>
        <v>59699</v>
      </c>
      <c r="Y63" s="16" t="str">
        <f>VLOOKUP($J63,'[3]Tabla 239892'!$A$4:$AM$19, 16,FALSE)</f>
        <v>Ivan de Jesus Martínez Vega</v>
      </c>
      <c r="Z63" s="16" t="str">
        <f>VLOOKUP($J63,'[3]Tabla 239892'!$A$4:$AM$19, 17,FALSE)</f>
        <v xml:space="preserve">Lunes a Viernes de 8:00 a 15:00 horas </v>
      </c>
      <c r="AA63" s="18" t="s">
        <v>103</v>
      </c>
      <c r="AB63" s="18" t="s">
        <v>91</v>
      </c>
      <c r="AC63" s="18" t="s">
        <v>91</v>
      </c>
      <c r="AD63" s="16" t="e">
        <f>VLOOKUP($AC63,'[3]Tabla 239893'!$A$4:$AN$19,2,FALSE)</f>
        <v>#N/A</v>
      </c>
      <c r="AE63" s="18" t="s">
        <v>116</v>
      </c>
      <c r="AF63" s="16" t="s">
        <v>95</v>
      </c>
      <c r="AG63" s="16">
        <v>1</v>
      </c>
      <c r="AH63" s="16" t="str">
        <f>VLOOKUP($AG63,'[3]Tabla 239892'!$A$4:$AM$19, 2,FALSE)</f>
        <v xml:space="preserve">                                   DIF                                                                                                                                                 </v>
      </c>
      <c r="AI63" s="16" t="str">
        <f>VLOOKUP($AG63,'[3]Tabla 239892'!$A$4:$AM$19, 3,FALSE)</f>
        <v>Calle</v>
      </c>
      <c r="AJ63" s="16" t="str">
        <f>VLOOKUP($AG63,'[3]Tabla 239892'!$A$4:$AM$19, 4,FALSE)</f>
        <v>Obrero</v>
      </c>
      <c r="AK63" s="16">
        <f>VLOOKUP($AG63,'[3]Tabla 239892'!$A$4:$AM$19, 5,FALSE)</f>
        <v>746</v>
      </c>
      <c r="AL63" s="16">
        <f>VLOOKUP($AG63,'[3]Tabla 239892'!$A$4:$AM$19, 6,FALSE)</f>
        <v>0</v>
      </c>
      <c r="AM63" s="16" t="str">
        <f>VLOOKUP($AG63,'[3]Tabla 239892'!$A$4:$AM$19, 7,FALSE)</f>
        <v>Colonia</v>
      </c>
      <c r="AN63" s="16" t="str">
        <f>VLOOKUP($AG63,'[3]Tabla 239892'!$A$4:$AM$19, 8,FALSE)</f>
        <v>Las Fuentes</v>
      </c>
      <c r="AO63" s="16">
        <f>VLOOKUP($AG63,'[3]Tabla 239892'!$A$4:$AM$19, 9,FALSE)</f>
        <v>109</v>
      </c>
      <c r="AP63" s="16" t="str">
        <f>VLOOKUP($AG63,'[3]Tabla 239892'!$A$4:$AM$19, 10,FALSE)</f>
        <v>Zamora</v>
      </c>
      <c r="AQ63" s="16">
        <f>VLOOKUP($AG63,'[3]Tabla 239892'!$A$4:$AM$19, 11,FALSE)</f>
        <v>109</v>
      </c>
      <c r="AR63" s="16" t="str">
        <f>VLOOKUP($AG63,'[3]Tabla 239892'!$A$4:$AM$19, 12,FALSE)</f>
        <v>Zamora</v>
      </c>
      <c r="AS63" s="16">
        <f>VLOOKUP($AG63,'[3]Tabla 239892'!$A$4:$AM$19, 13,FALSE)</f>
        <v>16</v>
      </c>
      <c r="AT63" s="16" t="str">
        <f>VLOOKUP($AG63,'[3]Tabla 239892'!$A$4:$AM$19, 14,FALSE)</f>
        <v>Michoacán</v>
      </c>
      <c r="AU63" s="16">
        <f>VLOOKUP($AG63,'[3]Tabla 239892'!$A$4:$AM$19, 15,FALSE)</f>
        <v>59699</v>
      </c>
      <c r="AV63" s="16" t="str">
        <f>VLOOKUP($AG63,'[3]Tabla 239892'!$A$4:$AM$19, 16,FALSE)</f>
        <v>Ivan de Jesus Martínez Vega</v>
      </c>
      <c r="AW63" s="16" t="str">
        <f>VLOOKUP($AG63,'[3]Tabla 239892'!$A$4:$AM$19, 17,FALSE)</f>
        <v xml:space="preserve">Lunes a Viernes de 8:00 a 15:00 horas </v>
      </c>
      <c r="AX63" s="18" t="s">
        <v>91</v>
      </c>
      <c r="AY63" s="18" t="s">
        <v>91</v>
      </c>
      <c r="AZ63" s="17">
        <v>43007</v>
      </c>
      <c r="BA63" s="16" t="s">
        <v>96</v>
      </c>
      <c r="BB63" s="16">
        <v>2015</v>
      </c>
      <c r="BC63" s="17">
        <v>42369</v>
      </c>
      <c r="BD63" s="18" t="s">
        <v>236</v>
      </c>
    </row>
    <row r="64" spans="1:56" ht="56.25" x14ac:dyDescent="0.25">
      <c r="A64" s="21" t="s">
        <v>44</v>
      </c>
      <c r="B64" s="18" t="s">
        <v>243</v>
      </c>
      <c r="C64" s="18" t="s">
        <v>244</v>
      </c>
      <c r="D64" s="18" t="s">
        <v>245</v>
      </c>
      <c r="E64" s="18" t="s">
        <v>48</v>
      </c>
      <c r="F64" s="18" t="s">
        <v>230</v>
      </c>
      <c r="G64" s="22" t="s">
        <v>91</v>
      </c>
      <c r="H64" s="18" t="s">
        <v>91</v>
      </c>
      <c r="I64" s="18" t="s">
        <v>52</v>
      </c>
      <c r="J64" s="18">
        <v>1</v>
      </c>
      <c r="K64" s="16" t="str">
        <f>VLOOKUP($J64,'[3]Tabla 239892'!$A$4:$AM$19, 2,FALSE)</f>
        <v xml:space="preserve">                                   DIF                                                                                                                                                 </v>
      </c>
      <c r="L64" s="16" t="str">
        <f>VLOOKUP($J64,'[3]Tabla 239892'!$A$4:$AM$19, 3,FALSE)</f>
        <v>Calle</v>
      </c>
      <c r="M64" s="16" t="str">
        <f>VLOOKUP($J64,'[3]Tabla 239892'!$A$4:$AM$19, 4,FALSE)</f>
        <v>Obrero</v>
      </c>
      <c r="N64" s="16">
        <f>VLOOKUP($J64,'[3]Tabla 239892'!$A$4:$AM$19, 5,FALSE)</f>
        <v>746</v>
      </c>
      <c r="O64" s="16">
        <f>VLOOKUP($J64,'[3]Tabla 239892'!$A$4:$AM$19, 6,FALSE)</f>
        <v>0</v>
      </c>
      <c r="P64" s="16" t="str">
        <f>VLOOKUP($J64,'[3]Tabla 239892'!$A$4:$AM$19, 7,FALSE)</f>
        <v>Colonia</v>
      </c>
      <c r="Q64" s="16" t="str">
        <f>VLOOKUP($J64,'[3]Tabla 239892'!$A$4:$AM$19, 8,FALSE)</f>
        <v>Las Fuentes</v>
      </c>
      <c r="R64" s="16">
        <f>VLOOKUP($J64,'[3]Tabla 239892'!$A$4:$AM$19, 9,FALSE)</f>
        <v>109</v>
      </c>
      <c r="S64" s="16" t="str">
        <f>VLOOKUP($J64,'[3]Tabla 239892'!$A$4:$AM$19, 10,FALSE)</f>
        <v>Zamora</v>
      </c>
      <c r="T64" s="16">
        <f>VLOOKUP($J64,'[3]Tabla 239892'!$A$4:$AM$19, 11,FALSE)</f>
        <v>109</v>
      </c>
      <c r="U64" s="16" t="str">
        <f>VLOOKUP($J64,'[3]Tabla 239892'!$A$4:$AM$19, 12,FALSE)</f>
        <v>Zamora</v>
      </c>
      <c r="V64" s="16">
        <f>VLOOKUP($J64,'[3]Tabla 239892'!$A$4:$AM$19, 13,FALSE)</f>
        <v>16</v>
      </c>
      <c r="W64" s="16" t="str">
        <f>VLOOKUP($J64,'[3]Tabla 239892'!$A$4:$AM$19, 14,FALSE)</f>
        <v>Michoacán</v>
      </c>
      <c r="X64" s="16">
        <f>VLOOKUP($J64,'[3]Tabla 239892'!$A$4:$AM$19, 15,FALSE)</f>
        <v>59699</v>
      </c>
      <c r="Y64" s="16" t="str">
        <f>VLOOKUP($J64,'[3]Tabla 239892'!$A$4:$AM$19, 16,FALSE)</f>
        <v>Ivan de Jesus Martínez Vega</v>
      </c>
      <c r="Z64" s="16" t="str">
        <f>VLOOKUP($J64,'[3]Tabla 239892'!$A$4:$AM$19, 17,FALSE)</f>
        <v xml:space="preserve">Lunes a Viernes de 8:00 a 15:00 horas </v>
      </c>
      <c r="AA64" s="18" t="s">
        <v>103</v>
      </c>
      <c r="AB64" s="18" t="s">
        <v>91</v>
      </c>
      <c r="AC64" s="18" t="s">
        <v>91</v>
      </c>
      <c r="AD64" s="16" t="e">
        <f>VLOOKUP($AC64,'[3]Tabla 239893'!$A$4:$AN$19,2,FALSE)</f>
        <v>#N/A</v>
      </c>
      <c r="AE64" s="18" t="s">
        <v>116</v>
      </c>
      <c r="AF64" s="16" t="s">
        <v>95</v>
      </c>
      <c r="AG64" s="16">
        <v>1</v>
      </c>
      <c r="AH64" s="16" t="str">
        <f>VLOOKUP($AG64,'[3]Tabla 239892'!$A$4:$AM$19, 2,FALSE)</f>
        <v xml:space="preserve">                                   DIF                                                                                                                                                 </v>
      </c>
      <c r="AI64" s="16" t="str">
        <f>VLOOKUP($AG64,'[3]Tabla 239892'!$A$4:$AM$19, 3,FALSE)</f>
        <v>Calle</v>
      </c>
      <c r="AJ64" s="16" t="str">
        <f>VLOOKUP($AG64,'[3]Tabla 239892'!$A$4:$AM$19, 4,FALSE)</f>
        <v>Obrero</v>
      </c>
      <c r="AK64" s="16">
        <f>VLOOKUP($AG64,'[3]Tabla 239892'!$A$4:$AM$19, 5,FALSE)</f>
        <v>746</v>
      </c>
      <c r="AL64" s="16">
        <f>VLOOKUP($AG64,'[3]Tabla 239892'!$A$4:$AM$19, 6,FALSE)</f>
        <v>0</v>
      </c>
      <c r="AM64" s="16" t="str">
        <f>VLOOKUP($AG64,'[3]Tabla 239892'!$A$4:$AM$19, 7,FALSE)</f>
        <v>Colonia</v>
      </c>
      <c r="AN64" s="16" t="str">
        <f>VLOOKUP($AG64,'[3]Tabla 239892'!$A$4:$AM$19, 8,FALSE)</f>
        <v>Las Fuentes</v>
      </c>
      <c r="AO64" s="16">
        <f>VLOOKUP($AG64,'[3]Tabla 239892'!$A$4:$AM$19, 9,FALSE)</f>
        <v>109</v>
      </c>
      <c r="AP64" s="16" t="str">
        <f>VLOOKUP($AG64,'[3]Tabla 239892'!$A$4:$AM$19, 10,FALSE)</f>
        <v>Zamora</v>
      </c>
      <c r="AQ64" s="16">
        <f>VLOOKUP($AG64,'[3]Tabla 239892'!$A$4:$AM$19, 11,FALSE)</f>
        <v>109</v>
      </c>
      <c r="AR64" s="16" t="str">
        <f>VLOOKUP($AG64,'[3]Tabla 239892'!$A$4:$AM$19, 12,FALSE)</f>
        <v>Zamora</v>
      </c>
      <c r="AS64" s="16">
        <f>VLOOKUP($AG64,'[3]Tabla 239892'!$A$4:$AM$19, 13,FALSE)</f>
        <v>16</v>
      </c>
      <c r="AT64" s="16" t="str">
        <f>VLOOKUP($AG64,'[3]Tabla 239892'!$A$4:$AM$19, 14,FALSE)</f>
        <v>Michoacán</v>
      </c>
      <c r="AU64" s="16">
        <f>VLOOKUP($AG64,'[3]Tabla 239892'!$A$4:$AM$19, 15,FALSE)</f>
        <v>59699</v>
      </c>
      <c r="AV64" s="16" t="str">
        <f>VLOOKUP($AG64,'[3]Tabla 239892'!$A$4:$AM$19, 16,FALSE)</f>
        <v>Ivan de Jesus Martínez Vega</v>
      </c>
      <c r="AW64" s="16" t="str">
        <f>VLOOKUP($AG64,'[3]Tabla 239892'!$A$4:$AM$19, 17,FALSE)</f>
        <v xml:space="preserve">Lunes a Viernes de 8:00 a 15:00 horas </v>
      </c>
      <c r="AX64" s="18" t="s">
        <v>91</v>
      </c>
      <c r="AY64" s="18" t="s">
        <v>91</v>
      </c>
      <c r="AZ64" s="17">
        <v>43007</v>
      </c>
      <c r="BA64" s="16" t="s">
        <v>96</v>
      </c>
      <c r="BB64" s="16">
        <v>2015</v>
      </c>
      <c r="BC64" s="17">
        <v>42369</v>
      </c>
      <c r="BD64" s="18" t="s">
        <v>236</v>
      </c>
    </row>
    <row r="65" spans="1:56" ht="56.25" x14ac:dyDescent="0.25">
      <c r="A65" s="21" t="s">
        <v>44</v>
      </c>
      <c r="B65" s="18" t="s">
        <v>246</v>
      </c>
      <c r="C65" s="18" t="s">
        <v>228</v>
      </c>
      <c r="D65" s="18" t="s">
        <v>247</v>
      </c>
      <c r="E65" s="18" t="s">
        <v>48</v>
      </c>
      <c r="F65" s="18" t="s">
        <v>230</v>
      </c>
      <c r="G65" s="22" t="s">
        <v>91</v>
      </c>
      <c r="H65" s="18" t="s">
        <v>91</v>
      </c>
      <c r="I65" s="18" t="s">
        <v>52</v>
      </c>
      <c r="J65" s="18">
        <v>1</v>
      </c>
      <c r="K65" s="16" t="str">
        <f>VLOOKUP($J65,'[3]Tabla 239892'!$A$4:$AM$19, 2,FALSE)</f>
        <v xml:space="preserve">                                   DIF                                                                                                                                                 </v>
      </c>
      <c r="L65" s="16" t="str">
        <f>VLOOKUP($J65,'[3]Tabla 239892'!$A$4:$AM$19, 3,FALSE)</f>
        <v>Calle</v>
      </c>
      <c r="M65" s="16" t="str">
        <f>VLOOKUP($J65,'[3]Tabla 239892'!$A$4:$AM$19, 4,FALSE)</f>
        <v>Obrero</v>
      </c>
      <c r="N65" s="16">
        <f>VLOOKUP($J65,'[3]Tabla 239892'!$A$4:$AM$19, 5,FALSE)</f>
        <v>746</v>
      </c>
      <c r="O65" s="16">
        <f>VLOOKUP($J65,'[3]Tabla 239892'!$A$4:$AM$19, 6,FALSE)</f>
        <v>0</v>
      </c>
      <c r="P65" s="16" t="str">
        <f>VLOOKUP($J65,'[3]Tabla 239892'!$A$4:$AM$19, 7,FALSE)</f>
        <v>Colonia</v>
      </c>
      <c r="Q65" s="16" t="str">
        <f>VLOOKUP($J65,'[3]Tabla 239892'!$A$4:$AM$19, 8,FALSE)</f>
        <v>Las Fuentes</v>
      </c>
      <c r="R65" s="16">
        <f>VLOOKUP($J65,'[3]Tabla 239892'!$A$4:$AM$19, 9,FALSE)</f>
        <v>109</v>
      </c>
      <c r="S65" s="16" t="str">
        <f>VLOOKUP($J65,'[3]Tabla 239892'!$A$4:$AM$19, 10,FALSE)</f>
        <v>Zamora</v>
      </c>
      <c r="T65" s="16">
        <f>VLOOKUP($J65,'[3]Tabla 239892'!$A$4:$AM$19, 11,FALSE)</f>
        <v>109</v>
      </c>
      <c r="U65" s="16" t="str">
        <f>VLOOKUP($J65,'[3]Tabla 239892'!$A$4:$AM$19, 12,FALSE)</f>
        <v>Zamora</v>
      </c>
      <c r="V65" s="16">
        <f>VLOOKUP($J65,'[3]Tabla 239892'!$A$4:$AM$19, 13,FALSE)</f>
        <v>16</v>
      </c>
      <c r="W65" s="16" t="str">
        <f>VLOOKUP($J65,'[3]Tabla 239892'!$A$4:$AM$19, 14,FALSE)</f>
        <v>Michoacán</v>
      </c>
      <c r="X65" s="16">
        <f>VLOOKUP($J65,'[3]Tabla 239892'!$A$4:$AM$19, 15,FALSE)</f>
        <v>59699</v>
      </c>
      <c r="Y65" s="16" t="str">
        <f>VLOOKUP($J65,'[3]Tabla 239892'!$A$4:$AM$19, 16,FALSE)</f>
        <v>Ivan de Jesus Martínez Vega</v>
      </c>
      <c r="Z65" s="16" t="str">
        <f>VLOOKUP($J65,'[3]Tabla 239892'!$A$4:$AM$19, 17,FALSE)</f>
        <v xml:space="preserve">Lunes a Viernes de 8:00 a 15:00 horas </v>
      </c>
      <c r="AA65" s="18" t="s">
        <v>103</v>
      </c>
      <c r="AB65" s="18" t="s">
        <v>91</v>
      </c>
      <c r="AC65" s="18" t="s">
        <v>91</v>
      </c>
      <c r="AD65" s="16" t="e">
        <f>VLOOKUP($AC65,'[3]Tabla 239893'!$A$4:$AN$19,2,FALSE)</f>
        <v>#N/A</v>
      </c>
      <c r="AE65" s="18" t="s">
        <v>116</v>
      </c>
      <c r="AF65" s="16" t="s">
        <v>95</v>
      </c>
      <c r="AG65" s="16">
        <v>1</v>
      </c>
      <c r="AH65" s="16" t="str">
        <f>VLOOKUP($AG65,'[3]Tabla 239892'!$A$4:$AM$19, 2,FALSE)</f>
        <v xml:space="preserve">                                   DIF                                                                                                                                                 </v>
      </c>
      <c r="AI65" s="16" t="str">
        <f>VLOOKUP($AG65,'[3]Tabla 239892'!$A$4:$AM$19, 3,FALSE)</f>
        <v>Calle</v>
      </c>
      <c r="AJ65" s="16" t="str">
        <f>VLOOKUP($AG65,'[3]Tabla 239892'!$A$4:$AM$19, 4,FALSE)</f>
        <v>Obrero</v>
      </c>
      <c r="AK65" s="16">
        <f>VLOOKUP($AG65,'[3]Tabla 239892'!$A$4:$AM$19, 5,FALSE)</f>
        <v>746</v>
      </c>
      <c r="AL65" s="16">
        <f>VLOOKUP($AG65,'[3]Tabla 239892'!$A$4:$AM$19, 6,FALSE)</f>
        <v>0</v>
      </c>
      <c r="AM65" s="16" t="str">
        <f>VLOOKUP($AG65,'[3]Tabla 239892'!$A$4:$AM$19, 7,FALSE)</f>
        <v>Colonia</v>
      </c>
      <c r="AN65" s="16" t="str">
        <f>VLOOKUP($AG65,'[3]Tabla 239892'!$A$4:$AM$19, 8,FALSE)</f>
        <v>Las Fuentes</v>
      </c>
      <c r="AO65" s="16">
        <f>VLOOKUP($AG65,'[3]Tabla 239892'!$A$4:$AM$19, 9,FALSE)</f>
        <v>109</v>
      </c>
      <c r="AP65" s="16" t="str">
        <f>VLOOKUP($AG65,'[3]Tabla 239892'!$A$4:$AM$19, 10,FALSE)</f>
        <v>Zamora</v>
      </c>
      <c r="AQ65" s="16">
        <f>VLOOKUP($AG65,'[3]Tabla 239892'!$A$4:$AM$19, 11,FALSE)</f>
        <v>109</v>
      </c>
      <c r="AR65" s="16" t="str">
        <f>VLOOKUP($AG65,'[3]Tabla 239892'!$A$4:$AM$19, 12,FALSE)</f>
        <v>Zamora</v>
      </c>
      <c r="AS65" s="16">
        <f>VLOOKUP($AG65,'[3]Tabla 239892'!$A$4:$AM$19, 13,FALSE)</f>
        <v>16</v>
      </c>
      <c r="AT65" s="16" t="str">
        <f>VLOOKUP($AG65,'[3]Tabla 239892'!$A$4:$AM$19, 14,FALSE)</f>
        <v>Michoacán</v>
      </c>
      <c r="AU65" s="16">
        <f>VLOOKUP($AG65,'[3]Tabla 239892'!$A$4:$AM$19, 15,FALSE)</f>
        <v>59699</v>
      </c>
      <c r="AV65" s="16" t="str">
        <f>VLOOKUP($AG65,'[3]Tabla 239892'!$A$4:$AM$19, 16,FALSE)</f>
        <v>Ivan de Jesus Martínez Vega</v>
      </c>
      <c r="AW65" s="16" t="str">
        <f>VLOOKUP($AG65,'[3]Tabla 239892'!$A$4:$AM$19, 17,FALSE)</f>
        <v xml:space="preserve">Lunes a Viernes de 8:00 a 15:00 horas </v>
      </c>
      <c r="AX65" s="18" t="s">
        <v>91</v>
      </c>
      <c r="AY65" s="18" t="s">
        <v>91</v>
      </c>
      <c r="AZ65" s="17">
        <v>43007</v>
      </c>
      <c r="BA65" s="16" t="s">
        <v>96</v>
      </c>
      <c r="BB65" s="16">
        <v>2015</v>
      </c>
      <c r="BC65" s="17">
        <v>42369</v>
      </c>
      <c r="BD65" s="18" t="s">
        <v>236</v>
      </c>
    </row>
  </sheetData>
  <mergeCells count="3">
    <mergeCell ref="A1:C1"/>
    <mergeCell ref="A2:C2"/>
    <mergeCell ref="A5:BD5"/>
  </mergeCells>
  <dataValidations count="1">
    <dataValidation type="list" allowBlank="1" showInputMessage="1" showErrorMessage="1" sqref="E7:E65">
      <formula1>hidden1</formula1>
    </dataValidation>
  </dataValidations>
  <pageMargins left="0.23622047244094491" right="0.23622047244094491" top="0.74803149606299213" bottom="0.74803149606299213" header="0.31496062992125984" footer="0.31496062992125984"/>
  <pageSetup paperSize="5" scale="20"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zoomScaleNormal="100" workbookViewId="0">
      <selection sqref="A1:C1"/>
    </sheetView>
  </sheetViews>
  <sheetFormatPr baseColWidth="10" defaultRowHeight="15" x14ac:dyDescent="0.25"/>
  <cols>
    <col min="1" max="1" width="21.28515625" style="1" bestFit="1" customWidth="1"/>
    <col min="2" max="2" width="22.42578125" style="1" customWidth="1"/>
    <col min="3" max="3" width="24" style="1" customWidth="1"/>
    <col min="4" max="4" width="20.85546875" style="1" customWidth="1"/>
    <col min="5" max="5" width="13.85546875" style="1" customWidth="1"/>
    <col min="6" max="6" width="15.28515625" style="1" bestFit="1" customWidth="1"/>
    <col min="7" max="7" width="30" style="1" customWidth="1"/>
    <col min="8" max="8" width="50.42578125" style="6" customWidth="1"/>
    <col min="9" max="9" width="14.5703125" style="1" bestFit="1" customWidth="1"/>
    <col min="10" max="10" width="20.28515625" style="1" customWidth="1"/>
    <col min="11" max="11" width="13.140625" style="1" bestFit="1" customWidth="1"/>
    <col min="12" max="12" width="18" style="1" bestFit="1" customWidth="1"/>
    <col min="13" max="13" width="18.28515625" style="1" bestFit="1" customWidth="1"/>
    <col min="14" max="14" width="9.85546875" style="1" bestFit="1" customWidth="1"/>
    <col min="15" max="15" width="11.85546875" style="1" bestFit="1" customWidth="1"/>
    <col min="16" max="16" width="18.140625" style="1" bestFit="1" customWidth="1"/>
    <col min="17" max="17" width="19.140625" style="1" bestFit="1" customWidth="1"/>
    <col min="18" max="18" width="12" style="1" bestFit="1" customWidth="1"/>
    <col min="19" max="19" width="14.5703125" style="1" bestFit="1" customWidth="1"/>
    <col min="20" max="20" width="24.7109375" style="1" bestFit="1" customWidth="1"/>
    <col min="21" max="21" width="15.28515625" style="1" customWidth="1"/>
    <col min="22" max="22" width="20.85546875" style="1" bestFit="1" customWidth="1"/>
    <col min="23" max="23" width="14.28515625" style="1" customWidth="1"/>
    <col min="24" max="24" width="19.28515625" style="1" bestFit="1" customWidth="1"/>
    <col min="25" max="25" width="16.42578125" style="1" bestFit="1" customWidth="1"/>
    <col min="26" max="26" width="16.140625" style="1" bestFit="1" customWidth="1"/>
    <col min="27" max="27" width="22.42578125" style="1" customWidth="1"/>
    <col min="28" max="28" width="12.42578125" style="1" customWidth="1"/>
    <col min="29" max="29" width="32.42578125" style="1" customWidth="1"/>
    <col min="30" max="30" width="17.7109375" style="1" bestFit="1" customWidth="1"/>
    <col min="31" max="31" width="10" style="1" bestFit="1" customWidth="1"/>
    <col min="32" max="32" width="27.5703125" style="1" customWidth="1"/>
    <col min="33" max="33" width="21.7109375" style="1" customWidth="1"/>
    <col min="34" max="34" width="11.85546875" style="4" customWidth="1"/>
    <col min="35" max="35" width="19.28515625" style="1" bestFit="1" customWidth="1"/>
    <col min="36" max="36" width="7.5703125" style="1" customWidth="1"/>
    <col min="37" max="37" width="12.42578125" style="4" bestFit="1" customWidth="1"/>
    <col min="38" max="38" width="25.140625" style="1" customWidth="1"/>
    <col min="39" max="16384" width="11.42578125" style="1"/>
  </cols>
  <sheetData>
    <row r="1" spans="1:38" ht="27" thickBot="1" x14ac:dyDescent="0.3">
      <c r="A1" s="27" t="s">
        <v>251</v>
      </c>
      <c r="B1" s="28"/>
      <c r="C1" s="29"/>
    </row>
    <row r="2" spans="1:38" ht="19.5" thickBot="1" x14ac:dyDescent="0.3">
      <c r="A2" s="31" t="s">
        <v>296</v>
      </c>
      <c r="B2" s="32"/>
      <c r="C2" s="33"/>
    </row>
    <row r="3" spans="1:38" x14ac:dyDescent="0.25">
      <c r="A3" s="2" t="s">
        <v>0</v>
      </c>
      <c r="B3" s="2" t="s">
        <v>1</v>
      </c>
      <c r="C3" s="2" t="s">
        <v>2</v>
      </c>
    </row>
    <row r="4" spans="1:38" ht="43.5" customHeight="1" x14ac:dyDescent="0.25">
      <c r="A4" s="3" t="s">
        <v>3</v>
      </c>
      <c r="B4" s="3" t="s">
        <v>4</v>
      </c>
      <c r="C4" s="3" t="s">
        <v>3</v>
      </c>
    </row>
    <row r="5" spans="1:38" ht="20.25" customHeight="1" x14ac:dyDescent="0.25">
      <c r="A5" s="30"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ht="51" x14ac:dyDescent="0.25">
      <c r="A6" s="25" t="s">
        <v>6</v>
      </c>
      <c r="B6" s="25" t="s">
        <v>7</v>
      </c>
      <c r="C6" s="25" t="s">
        <v>8</v>
      </c>
      <c r="D6" s="25" t="s">
        <v>9</v>
      </c>
      <c r="E6" s="25" t="s">
        <v>10</v>
      </c>
      <c r="F6" s="25" t="s">
        <v>11</v>
      </c>
      <c r="G6" s="25" t="s">
        <v>12</v>
      </c>
      <c r="H6" s="25" t="s">
        <v>13</v>
      </c>
      <c r="I6" s="25" t="s">
        <v>14</v>
      </c>
      <c r="J6" s="26" t="s">
        <v>15</v>
      </c>
      <c r="K6" s="26" t="s">
        <v>16</v>
      </c>
      <c r="L6" s="26" t="s">
        <v>17</v>
      </c>
      <c r="M6" s="26" t="s">
        <v>18</v>
      </c>
      <c r="N6" s="26" t="s">
        <v>19</v>
      </c>
      <c r="O6" s="26" t="s">
        <v>20</v>
      </c>
      <c r="P6" s="26" t="s">
        <v>21</v>
      </c>
      <c r="Q6" s="26" t="s">
        <v>22</v>
      </c>
      <c r="R6" s="26" t="s">
        <v>23</v>
      </c>
      <c r="S6" s="26" t="s">
        <v>24</v>
      </c>
      <c r="T6" s="26" t="s">
        <v>25</v>
      </c>
      <c r="U6" s="26" t="s">
        <v>26</v>
      </c>
      <c r="V6" s="26" t="s">
        <v>27</v>
      </c>
      <c r="W6" s="26" t="s">
        <v>28</v>
      </c>
      <c r="X6" s="26" t="s">
        <v>29</v>
      </c>
      <c r="Y6" s="26" t="s">
        <v>30</v>
      </c>
      <c r="Z6" s="25" t="s">
        <v>31</v>
      </c>
      <c r="AA6" s="25" t="s">
        <v>32</v>
      </c>
      <c r="AB6" s="25" t="s">
        <v>33</v>
      </c>
      <c r="AC6" s="25" t="s">
        <v>34</v>
      </c>
      <c r="AD6" s="25" t="s">
        <v>35</v>
      </c>
      <c r="AE6" s="25" t="s">
        <v>36</v>
      </c>
      <c r="AF6" s="25" t="s">
        <v>37</v>
      </c>
      <c r="AG6" s="25" t="s">
        <v>38</v>
      </c>
      <c r="AH6" s="25" t="s">
        <v>39</v>
      </c>
      <c r="AI6" s="25" t="s">
        <v>40</v>
      </c>
      <c r="AJ6" s="25" t="s">
        <v>41</v>
      </c>
      <c r="AK6" s="25" t="s">
        <v>42</v>
      </c>
      <c r="AL6" s="25" t="s">
        <v>43</v>
      </c>
    </row>
    <row r="7" spans="1:38" ht="63.75" x14ac:dyDescent="0.25">
      <c r="A7" s="36" t="s">
        <v>252</v>
      </c>
      <c r="B7" s="36" t="s">
        <v>253</v>
      </c>
      <c r="C7" s="36" t="s">
        <v>254</v>
      </c>
      <c r="D7" s="36" t="s">
        <v>255</v>
      </c>
      <c r="E7" s="36" t="s">
        <v>256</v>
      </c>
      <c r="F7" s="36" t="s">
        <v>257</v>
      </c>
      <c r="G7" s="36" t="s">
        <v>258</v>
      </c>
      <c r="H7" s="37" t="s">
        <v>57</v>
      </c>
      <c r="I7" s="36" t="s">
        <v>259</v>
      </c>
      <c r="J7" s="37" t="s">
        <v>260</v>
      </c>
      <c r="K7" s="37" t="s">
        <v>261</v>
      </c>
      <c r="L7" s="37" t="s">
        <v>262</v>
      </c>
      <c r="M7" s="37">
        <v>90</v>
      </c>
      <c r="N7" s="36" t="s">
        <v>57</v>
      </c>
      <c r="O7" s="37" t="s">
        <v>93</v>
      </c>
      <c r="P7" s="37" t="s">
        <v>263</v>
      </c>
      <c r="Q7" s="37" t="s">
        <v>260</v>
      </c>
      <c r="R7" s="37" t="s">
        <v>264</v>
      </c>
      <c r="S7" s="37">
        <v>109</v>
      </c>
      <c r="T7" s="36" t="s">
        <v>264</v>
      </c>
      <c r="U7" s="37">
        <v>109</v>
      </c>
      <c r="V7" s="36" t="s">
        <v>265</v>
      </c>
      <c r="W7" s="37">
        <v>59660</v>
      </c>
      <c r="X7" s="37">
        <v>35150000</v>
      </c>
      <c r="Y7" s="37" t="s">
        <v>266</v>
      </c>
      <c r="Z7" s="36" t="s">
        <v>267</v>
      </c>
      <c r="AA7" s="36" t="s">
        <v>268</v>
      </c>
      <c r="AB7" s="36" t="s">
        <v>57</v>
      </c>
      <c r="AC7" s="36" t="s">
        <v>268</v>
      </c>
      <c r="AD7" s="36" t="s">
        <v>269</v>
      </c>
      <c r="AE7" s="36" t="s">
        <v>270</v>
      </c>
      <c r="AF7" s="37" t="s">
        <v>57</v>
      </c>
      <c r="AG7" s="37" t="s">
        <v>57</v>
      </c>
      <c r="AH7" s="38">
        <v>43007</v>
      </c>
      <c r="AI7" s="36" t="s">
        <v>271</v>
      </c>
      <c r="AJ7" s="37">
        <v>2015</v>
      </c>
      <c r="AK7" s="38">
        <v>42369</v>
      </c>
      <c r="AL7" s="36" t="s">
        <v>272</v>
      </c>
    </row>
    <row r="8" spans="1:38" ht="51" x14ac:dyDescent="0.25">
      <c r="A8" s="36" t="s">
        <v>273</v>
      </c>
      <c r="B8" s="36" t="s">
        <v>274</v>
      </c>
      <c r="C8" s="36" t="s">
        <v>275</v>
      </c>
      <c r="D8" s="36" t="s">
        <v>276</v>
      </c>
      <c r="E8" s="36" t="s">
        <v>256</v>
      </c>
      <c r="F8" s="36" t="s">
        <v>277</v>
      </c>
      <c r="G8" s="36" t="s">
        <v>278</v>
      </c>
      <c r="H8" s="37" t="s">
        <v>57</v>
      </c>
      <c r="I8" s="36" t="s">
        <v>279</v>
      </c>
      <c r="J8" s="37" t="s">
        <v>260</v>
      </c>
      <c r="K8" s="37" t="s">
        <v>261</v>
      </c>
      <c r="L8" s="37" t="s">
        <v>262</v>
      </c>
      <c r="M8" s="37">
        <v>90</v>
      </c>
      <c r="N8" s="36" t="s">
        <v>57</v>
      </c>
      <c r="O8" s="37" t="s">
        <v>93</v>
      </c>
      <c r="P8" s="37" t="s">
        <v>263</v>
      </c>
      <c r="Q8" s="37" t="s">
        <v>260</v>
      </c>
      <c r="R8" s="37" t="s">
        <v>264</v>
      </c>
      <c r="S8" s="37">
        <v>109</v>
      </c>
      <c r="T8" s="36" t="s">
        <v>264</v>
      </c>
      <c r="U8" s="37">
        <v>109</v>
      </c>
      <c r="V8" s="36" t="s">
        <v>265</v>
      </c>
      <c r="W8" s="37">
        <v>59660</v>
      </c>
      <c r="X8" s="37">
        <v>35150000</v>
      </c>
      <c r="Y8" s="37" t="s">
        <v>266</v>
      </c>
      <c r="Z8" s="36" t="s">
        <v>267</v>
      </c>
      <c r="AA8" s="36" t="s">
        <v>268</v>
      </c>
      <c r="AB8" s="37" t="s">
        <v>280</v>
      </c>
      <c r="AC8" s="36" t="s">
        <v>268</v>
      </c>
      <c r="AD8" s="36" t="s">
        <v>269</v>
      </c>
      <c r="AE8" s="36" t="s">
        <v>270</v>
      </c>
      <c r="AF8" s="37" t="s">
        <v>57</v>
      </c>
      <c r="AG8" s="37" t="s">
        <v>57</v>
      </c>
      <c r="AH8" s="38">
        <v>43007</v>
      </c>
      <c r="AI8" s="36" t="s">
        <v>271</v>
      </c>
      <c r="AJ8" s="37">
        <v>2015</v>
      </c>
      <c r="AK8" s="38">
        <v>42369</v>
      </c>
      <c r="AL8" s="36" t="s">
        <v>272</v>
      </c>
    </row>
    <row r="9" spans="1:38" ht="165.75" x14ac:dyDescent="0.25">
      <c r="A9" s="36" t="s">
        <v>273</v>
      </c>
      <c r="B9" s="36" t="s">
        <v>281</v>
      </c>
      <c r="C9" s="36" t="s">
        <v>282</v>
      </c>
      <c r="D9" s="36" t="s">
        <v>283</v>
      </c>
      <c r="E9" s="36" t="s">
        <v>256</v>
      </c>
      <c r="F9" s="36" t="s">
        <v>284</v>
      </c>
      <c r="G9" s="36" t="s">
        <v>285</v>
      </c>
      <c r="H9" s="39" t="s">
        <v>286</v>
      </c>
      <c r="I9" s="36" t="s">
        <v>287</v>
      </c>
      <c r="J9" s="37" t="s">
        <v>288</v>
      </c>
      <c r="K9" s="37" t="s">
        <v>261</v>
      </c>
      <c r="L9" s="37" t="s">
        <v>289</v>
      </c>
      <c r="M9" s="37" t="s">
        <v>290</v>
      </c>
      <c r="N9" s="36" t="s">
        <v>57</v>
      </c>
      <c r="O9" s="37" t="s">
        <v>93</v>
      </c>
      <c r="P9" s="37" t="s">
        <v>291</v>
      </c>
      <c r="Q9" s="37" t="s">
        <v>292</v>
      </c>
      <c r="R9" s="37" t="s">
        <v>264</v>
      </c>
      <c r="S9" s="37">
        <v>109</v>
      </c>
      <c r="T9" s="36" t="s">
        <v>264</v>
      </c>
      <c r="U9" s="37">
        <v>109</v>
      </c>
      <c r="V9" s="36" t="s">
        <v>265</v>
      </c>
      <c r="W9" s="37">
        <v>59600</v>
      </c>
      <c r="X9" s="37" t="s">
        <v>293</v>
      </c>
      <c r="Y9" s="37" t="s">
        <v>294</v>
      </c>
      <c r="Z9" s="36" t="s">
        <v>267</v>
      </c>
      <c r="AA9" s="36" t="s">
        <v>57</v>
      </c>
      <c r="AB9" s="37" t="s">
        <v>57</v>
      </c>
      <c r="AC9" s="37" t="s">
        <v>57</v>
      </c>
      <c r="AD9" s="36" t="s">
        <v>269</v>
      </c>
      <c r="AE9" s="36" t="s">
        <v>270</v>
      </c>
      <c r="AF9" s="37" t="s">
        <v>57</v>
      </c>
      <c r="AG9" s="37" t="s">
        <v>57</v>
      </c>
      <c r="AH9" s="38">
        <v>43007</v>
      </c>
      <c r="AI9" s="36" t="s">
        <v>295</v>
      </c>
      <c r="AJ9" s="37">
        <v>2015</v>
      </c>
      <c r="AK9" s="38">
        <v>42369</v>
      </c>
      <c r="AL9" s="36" t="s">
        <v>272</v>
      </c>
    </row>
  </sheetData>
  <mergeCells count="3">
    <mergeCell ref="A1:C1"/>
    <mergeCell ref="A2:C2"/>
    <mergeCell ref="A5:AL5"/>
  </mergeCells>
  <dataValidations count="2">
    <dataValidation type="list" allowBlank="1" showInputMessage="1" showErrorMessage="1" sqref="K9">
      <formula1>hidden_Tabla_2398921</formula1>
    </dataValidation>
    <dataValidation type="list" allowBlank="1" showInputMessage="1" showErrorMessage="1" sqref="O9">
      <formula1>hidden_Tabla_2398922</formula1>
    </dataValidation>
  </dataValidations>
  <hyperlinks>
    <hyperlink ref="H9" r:id="rId1"/>
  </hyperlinks>
  <pageMargins left="0.23622047244094491" right="0.23622047244094491" top="0.74803149606299213" bottom="0.74803149606299213" header="0.31496062992125984" footer="0.31496062992125984"/>
  <pageSetup paperSize="5" scale="23" fitToHeight="0" orientation="landscape" r:id="rId2"/>
  <headerFooter scaleWithDoc="0">
    <oddHeader>&amp;L&amp;G&amp;R&amp;P de &amp;N</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Archivo Municipal</vt:lpstr>
      <vt:lpstr>DIF</vt:lpstr>
      <vt:lpstr>Secretaria</vt:lpstr>
      <vt:lpstr>'Archivo Municipal'!Títulos_a_imprimir</vt:lpstr>
      <vt:lpstr>DIF!Títulos_a_imprimir</vt:lpstr>
      <vt:lpstr>Secretaria!Títulos_a_imprimir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2017-10-01T18:30:05Z</cp:lastPrinted>
  <dcterms:created xsi:type="dcterms:W3CDTF">2017-10-01T17:16:43Z</dcterms:created>
  <dcterms:modified xsi:type="dcterms:W3CDTF">2017-10-01T18:44:35Z</dcterms:modified>
</cp:coreProperties>
</file>